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MARÇO 2007 " sheetId="1" r:id="rId1"/>
  </sheets>
  <definedNames>
    <definedName name="_xlnm.Print_Area" localSheetId="0">'MARÇO 2007 '!$A$1:$J$109</definedName>
  </definedNames>
  <calcPr fullCalcOnLoad="1"/>
</workbook>
</file>

<file path=xl/sharedStrings.xml><?xml version="1.0" encoding="utf-8"?>
<sst xmlns="http://schemas.openxmlformats.org/spreadsheetml/2006/main" count="134" uniqueCount="80">
  <si>
    <t>DATA</t>
  </si>
  <si>
    <t>HISTORICO</t>
  </si>
  <si>
    <t>VALOR</t>
  </si>
  <si>
    <t>DESPESAS DIVERSAS</t>
  </si>
  <si>
    <t>QUADRO RESUMO DA CONTA</t>
  </si>
  <si>
    <t>SALDO ANTERIOR</t>
  </si>
  <si>
    <t>RECEITAS DO MÊS</t>
  </si>
  <si>
    <t>DESPESAS DO MÊS (PAGAS EM BANCO)</t>
  </si>
  <si>
    <t>SALDO ATUAL</t>
  </si>
  <si>
    <t>RELAÇÃO DOS CHEQUES COMPENSADOS</t>
  </si>
  <si>
    <t>TOTAL DOS CHEQUES</t>
  </si>
  <si>
    <t>SOBRA TRANSPORTADA PARA O CAIXA</t>
  </si>
  <si>
    <t>COMPLEMENTO PELO CAIXA</t>
  </si>
  <si>
    <t>PGTO. LIMPEZA CASA DO DOCENTE</t>
  </si>
  <si>
    <t>PGTO. A TARDE ON LINE - INTERNET</t>
  </si>
  <si>
    <t>PGTO. MATERIAL DE LIMPEZA</t>
  </si>
  <si>
    <t>PGTO. MATERIAL DE CONSUMO</t>
  </si>
  <si>
    <t>PGTO. (3/4) PARCELA DA REFORMA DA SEDE</t>
  </si>
  <si>
    <t>DEPOSITO FUNDO DE MOBILIZAÇÃO</t>
  </si>
  <si>
    <t>CH 704</t>
  </si>
  <si>
    <t>PGTO. MATERIAL PARA CONSUMO</t>
  </si>
  <si>
    <t>CH 706</t>
  </si>
  <si>
    <t>CH 702</t>
  </si>
  <si>
    <t>CH 705</t>
  </si>
  <si>
    <t>CH 700</t>
  </si>
  <si>
    <t>CH 701</t>
  </si>
  <si>
    <t>CH 703</t>
  </si>
  <si>
    <t>CH 687</t>
  </si>
  <si>
    <t>CH 681</t>
  </si>
  <si>
    <t>PGTO. ASSINATURA DA REVISTA CARTA CAPITAL</t>
  </si>
  <si>
    <t>CH 707</t>
  </si>
  <si>
    <t>PGTO. RATEIO DAS  DESPESAS COM FÓRUM DAS AD`s</t>
  </si>
  <si>
    <t>CH 708</t>
  </si>
  <si>
    <t>CH 709</t>
  </si>
  <si>
    <t>PGTO MATERIAL PARA CONSUMO</t>
  </si>
  <si>
    <t>CH 711</t>
  </si>
  <si>
    <t>CH 712</t>
  </si>
  <si>
    <t>PGTO. RECARGA  DE CARTUCHO</t>
  </si>
  <si>
    <t>CH 713</t>
  </si>
  <si>
    <t>PGTO. COFECÇÃO DE GRADE P/ O AR CONDICIONADO DO AUDITÓRIO</t>
  </si>
  <si>
    <t>PGTO. SALARIO 03/07</t>
  </si>
  <si>
    <t>PGTO. FGTS 03/2007</t>
  </si>
  <si>
    <t>PGTO. INSS 03/2007</t>
  </si>
  <si>
    <t xml:space="preserve">TOTAL </t>
  </si>
  <si>
    <t>REPASSE  ANDES SIN. NACIONAL</t>
  </si>
  <si>
    <t>PGTO. PIS S/FOLHA</t>
  </si>
  <si>
    <t>RAZÃO ANALITICO -  MARÇO DE 2007</t>
  </si>
  <si>
    <t>PGTO. MATERIAL DE ESCRITÓRIO</t>
  </si>
  <si>
    <t>PGTO.  AQUISIÇÃO DE LIVRO (CONSTITUIÇÃO FEDERAL)</t>
  </si>
  <si>
    <t>PGTO. EVENTO ( PARALISAÇÃO)</t>
  </si>
  <si>
    <t>PGTO. MANUTENÇÃO PAGINA DA ADUNEB NA INTERNET</t>
  </si>
  <si>
    <t>PGTO ASSESSORIA CONTÁBIL 02/2007</t>
  </si>
  <si>
    <t>PGTO. PARCELA 3/4 REFORMA DA SEDE</t>
  </si>
  <si>
    <t>PGTO MATERIAL DE ESCRITÓRIO</t>
  </si>
  <si>
    <t>PGTO CONTA DE TELEFONE</t>
  </si>
  <si>
    <t>PGTO. 2° PARCELA CONFECÇÃO DOS ARMARIOS DA BANCADA</t>
  </si>
  <si>
    <t>PGTO. COMBUSTÍVEL (DIRETORIA)</t>
  </si>
  <si>
    <t>PGTO. CONFECÇÃO DA COPIA DE CHAVE ( SEDE ADUNEB)</t>
  </si>
  <si>
    <t>PGTO. TAXI (DIRETORIA)</t>
  </si>
  <si>
    <t>PGTO. ALIMENTAÇÃO</t>
  </si>
  <si>
    <t>PGTO COMBUSTÍVEL (DIRETORIA)</t>
  </si>
  <si>
    <t>PGTO. MATERIAL DE CONSTRUÇÃO (REFORMA ADUNEB)</t>
  </si>
  <si>
    <t>PGTO. PASSAGENS (COMISSÃO ESTUDANTIL)</t>
  </si>
  <si>
    <t>PGTO. AUXILIO ALIMENTAÇÃO (FUNCIONÁRIOS ADUNEB)</t>
  </si>
  <si>
    <t>PGTO. VALE TRANSPORTE (FUNCIONÁRIOS)</t>
  </si>
  <si>
    <t>PGTO. TRANSPORTE COLETIVO (SERVIÇO EXTERNO)</t>
  </si>
  <si>
    <t>PGTO TAXI (DIRETORIA)</t>
  </si>
  <si>
    <t>PGTO. AQUISIÇAÕ DE JARRAS INOX (SEDE ADUNEB)</t>
  </si>
  <si>
    <t>PGTO. PASSAGENS  SALVADOR/JACOBINA  (PARALISAÇÃO)</t>
  </si>
  <si>
    <t>PAGT. COMBUSTÍVEL (DIRETORIA)</t>
  </si>
  <si>
    <t>PGTO. PASSAGENS  SALVADOR/ST° ANTONIO   (ASS. GERAL)</t>
  </si>
  <si>
    <t>PGTO. TRANSPORTE COLETIVO ( SERVIÇO EXTERNO)</t>
  </si>
  <si>
    <t>PGTO. PASSAGEM SALVADOR/ FEIRA (DELEGADO)</t>
  </si>
  <si>
    <t>PGTO. INSTALAÇÃO DE PORTAS NA SEDE (ADUNEB)</t>
  </si>
  <si>
    <t>PGTO. VALE TRANSPORTE (FUNCIONÁRIO ADUNEB)</t>
  </si>
  <si>
    <t>PGTO. ASIST. MÉDICA (FUNCIONÁRIOS ADUNEB)</t>
  </si>
  <si>
    <t>PGTO. ASSESSORIA JURÍDICA</t>
  </si>
  <si>
    <t>PGTO. HOSPEDAGEM ( PROFESSORES/ AULA PÚBLICA)</t>
  </si>
  <si>
    <t>DESPESAS BANCÁRIAS</t>
  </si>
  <si>
    <t>PGTO. MANUTENÇÃO PÁGINA DA ADUNEB NA INTERNET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</si>
</sst>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4" fontId="1" fillId="0" borderId="5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3" fontId="1" fillId="0" borderId="1" xfId="20" applyFont="1" applyBorder="1" applyAlignment="1">
      <alignment/>
    </xf>
    <xf numFmtId="43" fontId="1" fillId="0" borderId="1" xfId="20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3" fontId="1" fillId="0" borderId="0" xfId="20" applyFont="1" applyBorder="1" applyAlignment="1">
      <alignment horizontal="left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43" fontId="1" fillId="0" borderId="0" xfId="20" applyFont="1" applyBorder="1" applyAlignment="1">
      <alignment/>
    </xf>
    <xf numFmtId="0" fontId="7" fillId="0" borderId="0" xfId="0" applyFont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1" xfId="0" applyFont="1" applyBorder="1" applyAlignment="1">
      <alignment/>
    </xf>
    <xf numFmtId="4" fontId="8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40" fontId="5" fillId="0" borderId="12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4" fontId="5" fillId="0" borderId="13" xfId="0" applyNumberFormat="1" applyFont="1" applyBorder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43" fontId="3" fillId="0" borderId="14" xfId="20" applyFont="1" applyBorder="1" applyAlignment="1">
      <alignment/>
    </xf>
    <xf numFmtId="43" fontId="0" fillId="0" borderId="0" xfId="0" applyNumberFormat="1" applyAlignment="1">
      <alignment/>
    </xf>
    <xf numFmtId="43" fontId="5" fillId="0" borderId="15" xfId="2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4" fontId="4" fillId="0" borderId="5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3" fontId="4" fillId="0" borderId="1" xfId="2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4" fillId="0" borderId="0" xfId="2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3" fontId="4" fillId="0" borderId="1" xfId="2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0"/>
  <sheetViews>
    <sheetView tabSelected="1" zoomScale="85" zoomScaleNormal="85" workbookViewId="0" topLeftCell="A71">
      <selection activeCell="B98" sqref="B98:G98"/>
    </sheetView>
  </sheetViews>
  <sheetFormatPr defaultColWidth="9.140625" defaultRowHeight="12.75"/>
  <cols>
    <col min="1" max="1" width="11.8515625" style="0" customWidth="1"/>
    <col min="2" max="2" width="10.140625" style="0" customWidth="1"/>
    <col min="6" max="6" width="11.140625" style="0" customWidth="1"/>
    <col min="8" max="8" width="12.00390625" style="0" customWidth="1"/>
    <col min="9" max="9" width="10.57421875" style="0" bestFit="1" customWidth="1"/>
    <col min="10" max="10" width="12.8515625" style="1" customWidth="1"/>
  </cols>
  <sheetData>
    <row r="1" spans="3:9" ht="12.75">
      <c r="C1" s="57" t="s">
        <v>46</v>
      </c>
      <c r="D1" s="57"/>
      <c r="E1" s="57"/>
      <c r="F1" s="57"/>
      <c r="G1" s="57"/>
      <c r="H1" s="57"/>
      <c r="I1" s="57"/>
    </row>
    <row r="3" spans="1:21" ht="12.75">
      <c r="A3" s="2" t="s">
        <v>0</v>
      </c>
      <c r="B3" s="2"/>
      <c r="C3" s="3" t="s">
        <v>1</v>
      </c>
      <c r="D3" s="4"/>
      <c r="E3" s="4"/>
      <c r="F3" s="4"/>
      <c r="G3" s="4"/>
      <c r="H3" s="5"/>
      <c r="I3" s="2"/>
      <c r="J3" s="6" t="s">
        <v>2</v>
      </c>
      <c r="L3" s="7"/>
      <c r="M3" s="7"/>
      <c r="N3" s="8"/>
      <c r="O3" s="8"/>
      <c r="P3" s="8"/>
      <c r="Q3" s="8"/>
      <c r="R3" s="8"/>
      <c r="S3" s="8"/>
      <c r="T3" s="9"/>
      <c r="U3" s="7"/>
    </row>
    <row r="4" spans="1:21" s="1" customFormat="1" ht="12.75">
      <c r="A4" s="10">
        <v>39147</v>
      </c>
      <c r="B4" s="11" t="s">
        <v>19</v>
      </c>
      <c r="C4" s="58" t="s">
        <v>3</v>
      </c>
      <c r="D4" s="59"/>
      <c r="E4" s="59"/>
      <c r="F4" s="59"/>
      <c r="G4" s="59"/>
      <c r="H4" s="60"/>
      <c r="I4" s="12"/>
      <c r="J4" s="13">
        <f>SUM(I5:I13)</f>
        <v>780</v>
      </c>
      <c r="L4" s="14"/>
      <c r="M4" s="15"/>
      <c r="N4" s="15"/>
      <c r="O4" s="15"/>
      <c r="P4" s="15"/>
      <c r="Q4" s="15"/>
      <c r="R4" s="15"/>
      <c r="S4" s="15"/>
      <c r="T4" s="15"/>
      <c r="U4" s="16"/>
    </row>
    <row r="5" spans="1:21" s="1" customFormat="1" ht="12.75">
      <c r="A5" s="46"/>
      <c r="B5" s="47"/>
      <c r="C5" s="44" t="s">
        <v>16</v>
      </c>
      <c r="D5" s="45"/>
      <c r="E5" s="45"/>
      <c r="F5" s="45"/>
      <c r="G5" s="45"/>
      <c r="H5" s="52"/>
      <c r="I5" s="53">
        <f>16.8+40.75+13.81+10.4+49.74+7.7+22.2+15.5+7.25</f>
        <v>184.14999999999998</v>
      </c>
      <c r="J5" s="13"/>
      <c r="L5" s="14"/>
      <c r="M5" s="15"/>
      <c r="N5" s="15"/>
      <c r="O5" s="15"/>
      <c r="P5" s="15"/>
      <c r="Q5" s="15"/>
      <c r="R5" s="15"/>
      <c r="S5" s="15"/>
      <c r="T5" s="15"/>
      <c r="U5" s="16"/>
    </row>
    <row r="6" spans="1:21" s="1" customFormat="1" ht="12.75">
      <c r="A6" s="46"/>
      <c r="B6" s="47"/>
      <c r="C6" s="44" t="s">
        <v>47</v>
      </c>
      <c r="D6" s="45"/>
      <c r="E6" s="45"/>
      <c r="F6" s="45"/>
      <c r="G6" s="45"/>
      <c r="H6" s="52"/>
      <c r="I6" s="53">
        <f>2.4+3.2</f>
        <v>5.6</v>
      </c>
      <c r="J6" s="13"/>
      <c r="L6" s="14"/>
      <c r="M6" s="15"/>
      <c r="N6" s="15"/>
      <c r="O6" s="15"/>
      <c r="P6" s="15"/>
      <c r="Q6" s="15"/>
      <c r="R6" s="15"/>
      <c r="S6" s="15"/>
      <c r="T6" s="15"/>
      <c r="U6" s="16"/>
    </row>
    <row r="7" spans="1:21" s="1" customFormat="1" ht="12.75">
      <c r="A7" s="46"/>
      <c r="B7" s="47"/>
      <c r="C7" s="44" t="s">
        <v>56</v>
      </c>
      <c r="D7" s="45"/>
      <c r="E7" s="45"/>
      <c r="F7" s="45"/>
      <c r="G7" s="45"/>
      <c r="H7" s="52"/>
      <c r="I7" s="53">
        <f>50+50+50+50+20+106+50</f>
        <v>376</v>
      </c>
      <c r="J7" s="13"/>
      <c r="L7" s="14"/>
      <c r="M7" s="15"/>
      <c r="N7" s="15"/>
      <c r="O7" s="15"/>
      <c r="P7" s="15"/>
      <c r="Q7" s="15"/>
      <c r="R7" s="15"/>
      <c r="S7" s="15"/>
      <c r="T7" s="15"/>
      <c r="U7" s="16"/>
    </row>
    <row r="8" spans="1:21" s="1" customFormat="1" ht="12.75">
      <c r="A8" s="46"/>
      <c r="B8" s="47"/>
      <c r="C8" s="44" t="s">
        <v>13</v>
      </c>
      <c r="D8" s="45"/>
      <c r="E8" s="45"/>
      <c r="F8" s="45"/>
      <c r="G8" s="45"/>
      <c r="H8" s="52"/>
      <c r="I8" s="53">
        <f>20+50</f>
        <v>70</v>
      </c>
      <c r="J8" s="13"/>
      <c r="L8" s="14"/>
      <c r="M8" s="15"/>
      <c r="N8" s="15"/>
      <c r="O8" s="15"/>
      <c r="P8" s="15"/>
      <c r="Q8" s="15"/>
      <c r="R8" s="15"/>
      <c r="S8" s="15"/>
      <c r="T8" s="15"/>
      <c r="U8" s="16"/>
    </row>
    <row r="9" spans="1:21" s="1" customFormat="1" ht="12.75">
      <c r="A9" s="46"/>
      <c r="B9" s="47"/>
      <c r="C9" s="44" t="s">
        <v>57</v>
      </c>
      <c r="D9" s="45"/>
      <c r="E9" s="45"/>
      <c r="F9" s="45"/>
      <c r="G9" s="45"/>
      <c r="H9" s="52"/>
      <c r="I9" s="53">
        <v>20</v>
      </c>
      <c r="J9" s="13"/>
      <c r="L9" s="14"/>
      <c r="M9" s="15"/>
      <c r="N9" s="15"/>
      <c r="O9" s="15"/>
      <c r="P9" s="15"/>
      <c r="Q9" s="15"/>
      <c r="R9" s="15"/>
      <c r="S9" s="15"/>
      <c r="T9" s="15"/>
      <c r="U9" s="16"/>
    </row>
    <row r="10" spans="1:21" s="1" customFormat="1" ht="12.75">
      <c r="A10" s="46"/>
      <c r="B10" s="47"/>
      <c r="C10" s="44" t="s">
        <v>48</v>
      </c>
      <c r="D10" s="45"/>
      <c r="E10" s="45"/>
      <c r="F10" s="45"/>
      <c r="G10" s="45"/>
      <c r="H10" s="52"/>
      <c r="I10" s="53">
        <v>10</v>
      </c>
      <c r="J10" s="13"/>
      <c r="L10" s="14"/>
      <c r="M10" s="15"/>
      <c r="N10" s="15"/>
      <c r="O10" s="15"/>
      <c r="P10" s="15"/>
      <c r="Q10" s="15"/>
      <c r="R10" s="15"/>
      <c r="S10" s="15"/>
      <c r="T10" s="15"/>
      <c r="U10" s="16"/>
    </row>
    <row r="11" spans="1:21" s="1" customFormat="1" ht="12.75">
      <c r="A11" s="46"/>
      <c r="B11" s="47"/>
      <c r="C11" s="44" t="s">
        <v>58</v>
      </c>
      <c r="D11" s="45"/>
      <c r="E11" s="45"/>
      <c r="F11" s="45"/>
      <c r="G11" s="45"/>
      <c r="H11" s="52"/>
      <c r="I11" s="53">
        <v>50</v>
      </c>
      <c r="J11" s="13"/>
      <c r="L11" s="14"/>
      <c r="M11" s="15"/>
      <c r="N11" s="15"/>
      <c r="O11" s="15"/>
      <c r="P11" s="15"/>
      <c r="Q11" s="15"/>
      <c r="R11" s="15"/>
      <c r="S11" s="15"/>
      <c r="T11" s="15"/>
      <c r="U11" s="16"/>
    </row>
    <row r="12" spans="1:21" s="1" customFormat="1" ht="12.75">
      <c r="A12" s="46"/>
      <c r="B12" s="47"/>
      <c r="C12" s="44" t="s">
        <v>59</v>
      </c>
      <c r="D12" s="45"/>
      <c r="E12" s="45"/>
      <c r="F12" s="45"/>
      <c r="G12" s="45"/>
      <c r="H12" s="52"/>
      <c r="I12" s="53">
        <f>46+7+22.7+15+6.88+12.7</f>
        <v>110.28</v>
      </c>
      <c r="J12" s="13"/>
      <c r="L12" s="14"/>
      <c r="M12" s="15"/>
      <c r="N12" s="15"/>
      <c r="O12" s="15"/>
      <c r="P12" s="15"/>
      <c r="Q12" s="15"/>
      <c r="R12" s="15"/>
      <c r="S12" s="15"/>
      <c r="T12" s="15"/>
      <c r="U12" s="16"/>
    </row>
    <row r="13" spans="1:21" s="1" customFormat="1" ht="12.75">
      <c r="A13" s="46"/>
      <c r="B13" s="47"/>
      <c r="C13" s="44" t="s">
        <v>12</v>
      </c>
      <c r="D13" s="45"/>
      <c r="E13" s="45"/>
      <c r="F13" s="45"/>
      <c r="G13" s="45"/>
      <c r="H13" s="52"/>
      <c r="I13" s="53">
        <v>-46.03</v>
      </c>
      <c r="J13" s="13"/>
      <c r="L13" s="14"/>
      <c r="M13" s="15"/>
      <c r="N13" s="15"/>
      <c r="O13" s="15"/>
      <c r="P13" s="15"/>
      <c r="Q13" s="15"/>
      <c r="R13" s="15"/>
      <c r="S13" s="15"/>
      <c r="T13" s="15"/>
      <c r="U13" s="16"/>
    </row>
    <row r="14" spans="1:21" s="1" customFormat="1" ht="11.25" customHeight="1">
      <c r="A14" s="10"/>
      <c r="B14" s="11" t="s">
        <v>21</v>
      </c>
      <c r="C14" s="41" t="s">
        <v>18</v>
      </c>
      <c r="D14" s="42"/>
      <c r="E14" s="42"/>
      <c r="F14" s="42"/>
      <c r="G14" s="42"/>
      <c r="H14" s="43"/>
      <c r="I14" s="12"/>
      <c r="J14" s="13">
        <v>10567.72</v>
      </c>
      <c r="L14" s="14"/>
      <c r="M14" s="15"/>
      <c r="N14" s="15"/>
      <c r="O14" s="15"/>
      <c r="P14" s="15"/>
      <c r="Q14" s="15"/>
      <c r="R14" s="15"/>
      <c r="S14" s="15"/>
      <c r="T14" s="15"/>
      <c r="U14" s="16"/>
    </row>
    <row r="15" spans="1:21" s="1" customFormat="1" ht="12.75">
      <c r="A15" s="10"/>
      <c r="B15" s="11" t="s">
        <v>22</v>
      </c>
      <c r="C15" s="41" t="s">
        <v>76</v>
      </c>
      <c r="D15" s="42"/>
      <c r="E15" s="42"/>
      <c r="F15" s="42"/>
      <c r="G15" s="42"/>
      <c r="H15" s="43"/>
      <c r="I15" s="12"/>
      <c r="J15" s="13">
        <v>1440</v>
      </c>
      <c r="L15" s="14"/>
      <c r="M15" s="15"/>
      <c r="N15" s="15"/>
      <c r="O15" s="15"/>
      <c r="P15" s="15"/>
      <c r="Q15" s="15"/>
      <c r="R15" s="15"/>
      <c r="S15" s="15"/>
      <c r="T15" s="15"/>
      <c r="U15" s="16"/>
    </row>
    <row r="16" spans="1:21" s="1" customFormat="1" ht="12.75">
      <c r="A16" s="10"/>
      <c r="B16" s="11" t="s">
        <v>23</v>
      </c>
      <c r="C16" s="41" t="s">
        <v>44</v>
      </c>
      <c r="D16" s="42"/>
      <c r="E16" s="42"/>
      <c r="F16" s="42"/>
      <c r="G16" s="42"/>
      <c r="H16" s="43"/>
      <c r="I16" s="12"/>
      <c r="J16" s="12">
        <v>2113.54</v>
      </c>
      <c r="L16" s="14"/>
      <c r="M16" s="15"/>
      <c r="N16" s="15"/>
      <c r="O16" s="15"/>
      <c r="P16" s="15"/>
      <c r="Q16" s="15"/>
      <c r="R16" s="15"/>
      <c r="S16" s="15"/>
      <c r="T16" s="15"/>
      <c r="U16" s="16"/>
    </row>
    <row r="17" spans="1:21" s="1" customFormat="1" ht="12.75">
      <c r="A17" s="10">
        <v>39148</v>
      </c>
      <c r="B17" s="11" t="s">
        <v>24</v>
      </c>
      <c r="C17" s="41" t="s">
        <v>3</v>
      </c>
      <c r="D17" s="42"/>
      <c r="E17" s="42"/>
      <c r="F17" s="42"/>
      <c r="G17" s="42"/>
      <c r="H17" s="43"/>
      <c r="I17" s="12"/>
      <c r="J17" s="13">
        <f>SUM(I18:I28)</f>
        <v>1200</v>
      </c>
      <c r="L17" s="14"/>
      <c r="M17" s="15"/>
      <c r="N17" s="15"/>
      <c r="O17" s="15"/>
      <c r="P17" s="15"/>
      <c r="Q17" s="15"/>
      <c r="R17" s="15"/>
      <c r="S17" s="15"/>
      <c r="T17" s="15"/>
      <c r="U17" s="16"/>
    </row>
    <row r="18" spans="1:21" s="1" customFormat="1" ht="12.75">
      <c r="A18" s="10"/>
      <c r="B18" s="11"/>
      <c r="C18" s="44" t="s">
        <v>60</v>
      </c>
      <c r="D18" s="45"/>
      <c r="E18" s="45"/>
      <c r="F18" s="45"/>
      <c r="G18" s="45"/>
      <c r="H18" s="52"/>
      <c r="I18" s="53">
        <v>90</v>
      </c>
      <c r="J18" s="13"/>
      <c r="L18" s="14"/>
      <c r="M18" s="15"/>
      <c r="N18" s="15"/>
      <c r="O18" s="15"/>
      <c r="P18" s="15"/>
      <c r="Q18" s="15"/>
      <c r="R18" s="15"/>
      <c r="S18" s="15"/>
      <c r="T18" s="15"/>
      <c r="U18" s="16"/>
    </row>
    <row r="19" spans="1:21" s="1" customFormat="1" ht="12.75">
      <c r="A19" s="10"/>
      <c r="B19" s="11"/>
      <c r="C19" s="44" t="s">
        <v>61</v>
      </c>
      <c r="D19" s="45"/>
      <c r="E19" s="45"/>
      <c r="F19" s="45"/>
      <c r="G19" s="45"/>
      <c r="H19" s="52"/>
      <c r="I19" s="53">
        <f>217.95+50</f>
        <v>267.95</v>
      </c>
      <c r="J19" s="13"/>
      <c r="L19" s="14"/>
      <c r="M19" s="15"/>
      <c r="N19" s="15"/>
      <c r="O19" s="15"/>
      <c r="P19" s="15"/>
      <c r="Q19" s="15"/>
      <c r="R19" s="15"/>
      <c r="S19" s="15"/>
      <c r="T19" s="15"/>
      <c r="U19" s="16"/>
    </row>
    <row r="20" spans="1:21" s="1" customFormat="1" ht="12.75">
      <c r="A20" s="10"/>
      <c r="B20" s="11"/>
      <c r="C20" s="44" t="s">
        <v>62</v>
      </c>
      <c r="D20" s="45"/>
      <c r="E20" s="45"/>
      <c r="F20" s="45"/>
      <c r="G20" s="45"/>
      <c r="H20" s="52"/>
      <c r="I20" s="53">
        <v>500</v>
      </c>
      <c r="J20" s="13"/>
      <c r="L20" s="14"/>
      <c r="M20" s="15"/>
      <c r="N20" s="15"/>
      <c r="O20" s="15"/>
      <c r="P20" s="15"/>
      <c r="Q20" s="15"/>
      <c r="R20" s="15"/>
      <c r="S20" s="15"/>
      <c r="T20" s="15"/>
      <c r="U20" s="16"/>
    </row>
    <row r="21" spans="1:21" s="1" customFormat="1" ht="12.75">
      <c r="A21" s="10"/>
      <c r="B21" s="11"/>
      <c r="C21" s="44" t="s">
        <v>77</v>
      </c>
      <c r="D21" s="45"/>
      <c r="E21" s="45"/>
      <c r="F21" s="45"/>
      <c r="G21" s="45"/>
      <c r="H21" s="52"/>
      <c r="I21" s="53">
        <v>50</v>
      </c>
      <c r="J21" s="13"/>
      <c r="L21" s="14"/>
      <c r="M21" s="15"/>
      <c r="N21" s="15"/>
      <c r="O21" s="15"/>
      <c r="P21" s="15"/>
      <c r="Q21" s="15"/>
      <c r="R21" s="15"/>
      <c r="S21" s="15"/>
      <c r="T21" s="15"/>
      <c r="U21" s="16"/>
    </row>
    <row r="22" spans="1:21" s="1" customFormat="1" ht="12.75">
      <c r="A22" s="10"/>
      <c r="B22" s="11"/>
      <c r="C22" s="44" t="s">
        <v>49</v>
      </c>
      <c r="D22" s="45"/>
      <c r="E22" s="45"/>
      <c r="F22" s="45"/>
      <c r="G22" s="45"/>
      <c r="H22" s="52"/>
      <c r="I22" s="53">
        <v>50</v>
      </c>
      <c r="J22" s="13"/>
      <c r="L22" s="14"/>
      <c r="M22" s="15"/>
      <c r="N22" s="15"/>
      <c r="O22" s="15"/>
      <c r="P22" s="15"/>
      <c r="Q22" s="15"/>
      <c r="R22" s="15"/>
      <c r="S22" s="15"/>
      <c r="T22" s="15"/>
      <c r="U22" s="16"/>
    </row>
    <row r="23" spans="1:21" s="1" customFormat="1" ht="12.75">
      <c r="A23" s="46"/>
      <c r="B23" s="47"/>
      <c r="C23" s="44" t="s">
        <v>63</v>
      </c>
      <c r="D23" s="45"/>
      <c r="E23" s="45"/>
      <c r="F23" s="45"/>
      <c r="G23" s="45"/>
      <c r="H23" s="52"/>
      <c r="I23" s="53">
        <v>60</v>
      </c>
      <c r="J23" s="13"/>
      <c r="L23" s="14"/>
      <c r="M23" s="15"/>
      <c r="N23" s="15"/>
      <c r="O23" s="15"/>
      <c r="P23" s="15"/>
      <c r="Q23" s="15"/>
      <c r="R23" s="15"/>
      <c r="S23" s="15"/>
      <c r="T23" s="15"/>
      <c r="U23" s="16"/>
    </row>
    <row r="24" spans="1:21" s="1" customFormat="1" ht="12.75">
      <c r="A24" s="46"/>
      <c r="B24" s="47"/>
      <c r="C24" s="44" t="s">
        <v>64</v>
      </c>
      <c r="D24" s="45"/>
      <c r="E24" s="45"/>
      <c r="F24" s="45"/>
      <c r="G24" s="45"/>
      <c r="H24" s="52"/>
      <c r="I24" s="53">
        <v>88</v>
      </c>
      <c r="J24" s="13"/>
      <c r="L24" s="14"/>
      <c r="M24" s="15"/>
      <c r="N24" s="15"/>
      <c r="O24" s="15"/>
      <c r="P24" s="15"/>
      <c r="Q24" s="15"/>
      <c r="R24" s="15"/>
      <c r="S24" s="15"/>
      <c r="T24" s="15"/>
      <c r="U24" s="16"/>
    </row>
    <row r="25" spans="1:21" s="1" customFormat="1" ht="12.75">
      <c r="A25" s="10"/>
      <c r="B25" s="11"/>
      <c r="C25" s="44" t="s">
        <v>65</v>
      </c>
      <c r="D25" s="45"/>
      <c r="E25" s="45"/>
      <c r="F25" s="45"/>
      <c r="G25" s="45"/>
      <c r="H25" s="52"/>
      <c r="I25" s="53">
        <v>4</v>
      </c>
      <c r="J25" s="13"/>
      <c r="L25" s="14"/>
      <c r="M25" s="15"/>
      <c r="N25" s="15"/>
      <c r="O25" s="15"/>
      <c r="P25" s="15"/>
      <c r="Q25" s="15"/>
      <c r="R25" s="15"/>
      <c r="S25" s="15"/>
      <c r="T25" s="15"/>
      <c r="U25" s="16"/>
    </row>
    <row r="26" spans="1:21" s="1" customFormat="1" ht="12.75">
      <c r="A26" s="10"/>
      <c r="B26" s="11"/>
      <c r="C26" s="44" t="s">
        <v>59</v>
      </c>
      <c r="D26" s="45"/>
      <c r="E26" s="45"/>
      <c r="F26" s="45"/>
      <c r="G26" s="45"/>
      <c r="H26" s="52"/>
      <c r="I26" s="53">
        <f>8.96+16.8+20.7+12.5</f>
        <v>58.96</v>
      </c>
      <c r="J26" s="13"/>
      <c r="L26" s="14"/>
      <c r="M26" s="15"/>
      <c r="N26" s="15"/>
      <c r="O26" s="15"/>
      <c r="P26" s="15"/>
      <c r="Q26" s="15"/>
      <c r="R26" s="15"/>
      <c r="S26" s="15"/>
      <c r="T26" s="15"/>
      <c r="U26" s="16"/>
    </row>
    <row r="27" spans="1:21" s="1" customFormat="1" ht="12.75">
      <c r="A27" s="10"/>
      <c r="B27" s="11"/>
      <c r="C27" s="44" t="s">
        <v>66</v>
      </c>
      <c r="D27" s="45"/>
      <c r="E27" s="45"/>
      <c r="F27" s="45"/>
      <c r="G27" s="45"/>
      <c r="H27" s="52"/>
      <c r="I27" s="53">
        <v>32</v>
      </c>
      <c r="J27" s="13"/>
      <c r="L27" s="14"/>
      <c r="M27" s="15"/>
      <c r="N27" s="15"/>
      <c r="O27" s="15"/>
      <c r="P27" s="15"/>
      <c r="Q27" s="15"/>
      <c r="R27" s="15"/>
      <c r="S27" s="15"/>
      <c r="T27" s="15"/>
      <c r="U27" s="16"/>
    </row>
    <row r="28" spans="1:21" s="1" customFormat="1" ht="12.75">
      <c r="A28" s="46"/>
      <c r="B28" s="47"/>
      <c r="C28" s="44" t="s">
        <v>12</v>
      </c>
      <c r="D28" s="45"/>
      <c r="E28" s="45"/>
      <c r="F28" s="45"/>
      <c r="G28" s="45"/>
      <c r="H28" s="52"/>
      <c r="I28" s="53">
        <v>-0.91</v>
      </c>
      <c r="J28" s="13"/>
      <c r="L28" s="14"/>
      <c r="M28" s="15"/>
      <c r="N28" s="15"/>
      <c r="O28" s="15"/>
      <c r="P28" s="15"/>
      <c r="Q28" s="15"/>
      <c r="R28" s="15"/>
      <c r="S28" s="15"/>
      <c r="T28" s="15"/>
      <c r="U28" s="16"/>
    </row>
    <row r="29" spans="1:21" s="1" customFormat="1" ht="12.75">
      <c r="A29" s="10"/>
      <c r="B29" s="11" t="s">
        <v>25</v>
      </c>
      <c r="C29" s="41" t="s">
        <v>50</v>
      </c>
      <c r="D29" s="42"/>
      <c r="E29" s="42"/>
      <c r="F29" s="42"/>
      <c r="G29" s="42"/>
      <c r="H29" s="43"/>
      <c r="I29" s="12"/>
      <c r="J29" s="12">
        <v>200</v>
      </c>
      <c r="L29" s="14"/>
      <c r="M29" s="15"/>
      <c r="N29" s="15"/>
      <c r="O29" s="15"/>
      <c r="P29" s="15"/>
      <c r="Q29" s="15"/>
      <c r="R29" s="15"/>
      <c r="S29" s="15"/>
      <c r="T29" s="15"/>
      <c r="U29" s="16"/>
    </row>
    <row r="30" spans="1:21" s="1" customFormat="1" ht="12.75">
      <c r="A30" s="10">
        <v>39149</v>
      </c>
      <c r="B30" s="11" t="s">
        <v>26</v>
      </c>
      <c r="C30" s="41" t="s">
        <v>51</v>
      </c>
      <c r="D30" s="42"/>
      <c r="E30" s="42"/>
      <c r="F30" s="42"/>
      <c r="G30" s="42"/>
      <c r="H30" s="43"/>
      <c r="I30" s="12"/>
      <c r="J30" s="12">
        <v>525</v>
      </c>
      <c r="L30" s="14"/>
      <c r="M30" s="15"/>
      <c r="N30" s="15"/>
      <c r="O30" s="15"/>
      <c r="P30" s="15"/>
      <c r="Q30" s="15"/>
      <c r="R30" s="15"/>
      <c r="S30" s="15"/>
      <c r="T30" s="15"/>
      <c r="U30" s="16"/>
    </row>
    <row r="31" spans="1:21" s="1" customFormat="1" ht="12.75">
      <c r="A31" s="10">
        <v>39150</v>
      </c>
      <c r="B31" s="11" t="s">
        <v>27</v>
      </c>
      <c r="C31" s="41" t="s">
        <v>52</v>
      </c>
      <c r="D31" s="42"/>
      <c r="E31" s="42"/>
      <c r="F31" s="42"/>
      <c r="G31" s="42"/>
      <c r="H31" s="43"/>
      <c r="I31" s="12"/>
      <c r="J31" s="12">
        <v>1050</v>
      </c>
      <c r="L31" s="14"/>
      <c r="M31" s="15"/>
      <c r="N31" s="15"/>
      <c r="O31" s="15"/>
      <c r="P31" s="15"/>
      <c r="Q31" s="15"/>
      <c r="R31" s="15"/>
      <c r="S31" s="15"/>
      <c r="T31" s="15"/>
      <c r="U31" s="16"/>
    </row>
    <row r="32" spans="1:21" s="1" customFormat="1" ht="12.75">
      <c r="A32" s="10">
        <v>39157</v>
      </c>
      <c r="B32" s="11" t="s">
        <v>28</v>
      </c>
      <c r="C32" s="41" t="s">
        <v>29</v>
      </c>
      <c r="D32" s="42"/>
      <c r="E32" s="42"/>
      <c r="F32" s="42"/>
      <c r="G32" s="42"/>
      <c r="H32" s="43"/>
      <c r="I32" s="12"/>
      <c r="J32" s="12">
        <v>468</v>
      </c>
      <c r="L32" s="14"/>
      <c r="M32" s="15"/>
      <c r="N32" s="15"/>
      <c r="O32" s="15"/>
      <c r="P32" s="15"/>
      <c r="Q32" s="15"/>
      <c r="R32" s="15"/>
      <c r="S32" s="15"/>
      <c r="T32" s="16"/>
      <c r="U32" s="16"/>
    </row>
    <row r="33" spans="1:21" s="1" customFormat="1" ht="12.75">
      <c r="A33" s="10">
        <v>39160</v>
      </c>
      <c r="B33" s="11" t="s">
        <v>30</v>
      </c>
      <c r="C33" s="41" t="s">
        <v>3</v>
      </c>
      <c r="D33" s="42"/>
      <c r="E33" s="42"/>
      <c r="F33" s="42"/>
      <c r="G33" s="42"/>
      <c r="H33" s="43"/>
      <c r="I33" s="12"/>
      <c r="J33" s="13">
        <f>SUM(I34:I40)</f>
        <v>600</v>
      </c>
      <c r="L33" s="14"/>
      <c r="M33" s="15"/>
      <c r="N33" s="15"/>
      <c r="O33" s="15"/>
      <c r="P33" s="15"/>
      <c r="Q33" s="15"/>
      <c r="R33" s="15"/>
      <c r="S33" s="15"/>
      <c r="T33" s="16"/>
      <c r="U33" s="16"/>
    </row>
    <row r="34" spans="1:21" s="28" customFormat="1" ht="12.75">
      <c r="A34" s="10"/>
      <c r="B34" s="11"/>
      <c r="C34" s="44" t="s">
        <v>66</v>
      </c>
      <c r="D34" s="45"/>
      <c r="E34" s="45"/>
      <c r="F34" s="45"/>
      <c r="G34" s="45"/>
      <c r="H34" s="52"/>
      <c r="I34" s="53">
        <f>13+21.9</f>
        <v>34.9</v>
      </c>
      <c r="J34" s="48"/>
      <c r="L34" s="49"/>
      <c r="M34" s="50"/>
      <c r="N34" s="50"/>
      <c r="O34" s="50"/>
      <c r="P34" s="50"/>
      <c r="Q34" s="50"/>
      <c r="R34" s="50"/>
      <c r="S34" s="50"/>
      <c r="T34" s="51"/>
      <c r="U34" s="51"/>
    </row>
    <row r="35" spans="1:21" s="28" customFormat="1" ht="12.75">
      <c r="A35" s="10"/>
      <c r="B35" s="11"/>
      <c r="C35" s="44" t="s">
        <v>53</v>
      </c>
      <c r="D35" s="45"/>
      <c r="E35" s="45"/>
      <c r="F35" s="45"/>
      <c r="G35" s="45"/>
      <c r="H35" s="52"/>
      <c r="I35" s="53">
        <v>243.13</v>
      </c>
      <c r="J35" s="48"/>
      <c r="L35" s="49"/>
      <c r="M35" s="50"/>
      <c r="N35" s="50"/>
      <c r="O35" s="50"/>
      <c r="P35" s="50"/>
      <c r="Q35" s="50"/>
      <c r="R35" s="50"/>
      <c r="S35" s="50"/>
      <c r="T35" s="51"/>
      <c r="U35" s="51"/>
    </row>
    <row r="36" spans="1:21" s="28" customFormat="1" ht="12.75">
      <c r="A36" s="10"/>
      <c r="B36" s="11"/>
      <c r="C36" s="44" t="s">
        <v>20</v>
      </c>
      <c r="D36" s="45"/>
      <c r="E36" s="45"/>
      <c r="F36" s="45"/>
      <c r="G36" s="45"/>
      <c r="H36" s="52"/>
      <c r="I36" s="53">
        <f>26.42+24.22</f>
        <v>50.64</v>
      </c>
      <c r="J36" s="48"/>
      <c r="L36" s="49"/>
      <c r="M36" s="50"/>
      <c r="N36" s="50"/>
      <c r="O36" s="50"/>
      <c r="P36" s="50"/>
      <c r="Q36" s="50"/>
      <c r="R36" s="50"/>
      <c r="S36" s="50"/>
      <c r="T36" s="51"/>
      <c r="U36" s="51"/>
    </row>
    <row r="37" spans="1:21" s="28" customFormat="1" ht="12.75">
      <c r="A37" s="10"/>
      <c r="B37" s="11"/>
      <c r="C37" s="44" t="s">
        <v>31</v>
      </c>
      <c r="D37" s="45"/>
      <c r="E37" s="45"/>
      <c r="F37" s="45"/>
      <c r="G37" s="45"/>
      <c r="H37" s="52"/>
      <c r="I37" s="53">
        <v>200</v>
      </c>
      <c r="J37" s="48"/>
      <c r="L37" s="49"/>
      <c r="M37" s="50"/>
      <c r="N37" s="50"/>
      <c r="O37" s="50"/>
      <c r="P37" s="50"/>
      <c r="Q37" s="50"/>
      <c r="R37" s="50"/>
      <c r="S37" s="50"/>
      <c r="T37" s="51"/>
      <c r="U37" s="51"/>
    </row>
    <row r="38" spans="1:21" s="28" customFormat="1" ht="12.75">
      <c r="A38" s="10"/>
      <c r="B38" s="11"/>
      <c r="C38" s="44" t="s">
        <v>60</v>
      </c>
      <c r="D38" s="45"/>
      <c r="E38" s="45"/>
      <c r="F38" s="45"/>
      <c r="G38" s="45"/>
      <c r="H38" s="52"/>
      <c r="I38" s="53">
        <f>50</f>
        <v>50</v>
      </c>
      <c r="J38" s="48"/>
      <c r="L38" s="49"/>
      <c r="M38" s="50"/>
      <c r="N38" s="50"/>
      <c r="O38" s="50"/>
      <c r="P38" s="50"/>
      <c r="Q38" s="50"/>
      <c r="R38" s="50"/>
      <c r="S38" s="50"/>
      <c r="T38" s="51"/>
      <c r="U38" s="51"/>
    </row>
    <row r="39" spans="1:21" s="1" customFormat="1" ht="12.75">
      <c r="A39" s="46"/>
      <c r="B39" s="47"/>
      <c r="C39" s="44" t="s">
        <v>13</v>
      </c>
      <c r="D39" s="45"/>
      <c r="E39" s="45"/>
      <c r="F39" s="45"/>
      <c r="G39" s="45"/>
      <c r="H39" s="52"/>
      <c r="I39" s="53">
        <v>25</v>
      </c>
      <c r="J39" s="13"/>
      <c r="L39" s="14"/>
      <c r="M39" s="15"/>
      <c r="N39" s="15"/>
      <c r="O39" s="15"/>
      <c r="P39" s="15"/>
      <c r="Q39" s="15"/>
      <c r="R39" s="15"/>
      <c r="S39" s="15"/>
      <c r="T39" s="15"/>
      <c r="U39" s="16"/>
    </row>
    <row r="40" spans="1:21" s="1" customFormat="1" ht="12.75">
      <c r="A40" s="46"/>
      <c r="B40" s="47"/>
      <c r="C40" s="44" t="s">
        <v>12</v>
      </c>
      <c r="D40" s="45"/>
      <c r="E40" s="45"/>
      <c r="F40" s="45"/>
      <c r="G40" s="45"/>
      <c r="H40" s="52"/>
      <c r="I40" s="53">
        <v>-3.67</v>
      </c>
      <c r="J40" s="13"/>
      <c r="L40" s="14"/>
      <c r="M40" s="15"/>
      <c r="N40" s="15"/>
      <c r="O40" s="15"/>
      <c r="P40" s="15"/>
      <c r="Q40" s="15"/>
      <c r="R40" s="15"/>
      <c r="S40" s="15"/>
      <c r="T40" s="15"/>
      <c r="U40" s="16"/>
    </row>
    <row r="41" spans="1:21" s="1" customFormat="1" ht="12.75">
      <c r="A41" s="10">
        <v>39163</v>
      </c>
      <c r="B41" s="11" t="s">
        <v>32</v>
      </c>
      <c r="C41" s="58" t="s">
        <v>54</v>
      </c>
      <c r="D41" s="59"/>
      <c r="E41" s="59"/>
      <c r="F41" s="59"/>
      <c r="G41" s="59"/>
      <c r="H41" s="60"/>
      <c r="I41" s="12"/>
      <c r="J41" s="12">
        <v>488.92</v>
      </c>
      <c r="L41" s="14"/>
      <c r="M41" s="15"/>
      <c r="N41" s="15"/>
      <c r="O41" s="15"/>
      <c r="P41" s="15"/>
      <c r="Q41" s="15"/>
      <c r="R41" s="15"/>
      <c r="S41" s="15"/>
      <c r="T41" s="15"/>
      <c r="U41" s="16"/>
    </row>
    <row r="42" spans="1:21" s="1" customFormat="1" ht="12.75">
      <c r="A42" s="10"/>
      <c r="B42" s="11" t="s">
        <v>33</v>
      </c>
      <c r="C42" s="41" t="s">
        <v>3</v>
      </c>
      <c r="D42" s="42"/>
      <c r="E42" s="42"/>
      <c r="F42" s="42"/>
      <c r="G42" s="42"/>
      <c r="H42" s="43"/>
      <c r="I42" s="12"/>
      <c r="J42" s="13">
        <f>SUM(I43:I57)</f>
        <v>1500.0000000000002</v>
      </c>
      <c r="L42" s="14"/>
      <c r="M42" s="15"/>
      <c r="N42" s="15"/>
      <c r="O42" s="15"/>
      <c r="P42" s="15"/>
      <c r="Q42" s="15"/>
      <c r="R42" s="15"/>
      <c r="S42" s="15"/>
      <c r="T42" s="15"/>
      <c r="U42" s="16"/>
    </row>
    <row r="43" spans="1:21" s="1" customFormat="1" ht="12.75">
      <c r="A43" s="46"/>
      <c r="B43" s="47"/>
      <c r="C43" s="44" t="s">
        <v>67</v>
      </c>
      <c r="D43" s="45"/>
      <c r="E43" s="45"/>
      <c r="F43" s="45"/>
      <c r="G43" s="45"/>
      <c r="H43" s="52"/>
      <c r="I43" s="53">
        <v>212.4</v>
      </c>
      <c r="J43" s="13"/>
      <c r="L43" s="14"/>
      <c r="M43" s="15"/>
      <c r="N43" s="15"/>
      <c r="O43" s="15"/>
      <c r="P43" s="15"/>
      <c r="Q43" s="15"/>
      <c r="R43" s="15"/>
      <c r="S43" s="15"/>
      <c r="T43" s="15"/>
      <c r="U43" s="16"/>
    </row>
    <row r="44" spans="1:21" s="1" customFormat="1" ht="12.75">
      <c r="A44" s="46"/>
      <c r="B44" s="47"/>
      <c r="C44" s="44" t="s">
        <v>66</v>
      </c>
      <c r="D44" s="45"/>
      <c r="E44" s="45"/>
      <c r="F44" s="45"/>
      <c r="G44" s="45"/>
      <c r="H44" s="52"/>
      <c r="I44" s="53">
        <f>18.75+20+22+11</f>
        <v>71.75</v>
      </c>
      <c r="J44" s="13"/>
      <c r="L44" s="14"/>
      <c r="M44" s="15"/>
      <c r="N44" s="15"/>
      <c r="O44" s="15"/>
      <c r="P44" s="15"/>
      <c r="Q44" s="15"/>
      <c r="R44" s="15"/>
      <c r="S44" s="15"/>
      <c r="T44" s="15"/>
      <c r="U44" s="16"/>
    </row>
    <row r="45" spans="1:21" s="1" customFormat="1" ht="12.75">
      <c r="A45" s="46"/>
      <c r="B45" s="47"/>
      <c r="C45" s="44" t="s">
        <v>34</v>
      </c>
      <c r="D45" s="45"/>
      <c r="E45" s="45"/>
      <c r="F45" s="45"/>
      <c r="G45" s="45"/>
      <c r="H45" s="52"/>
      <c r="I45" s="53">
        <f>152.5+124+260.8+10+5.85+10</f>
        <v>563.15</v>
      </c>
      <c r="J45" s="13"/>
      <c r="L45" s="14"/>
      <c r="M45" s="15"/>
      <c r="N45" s="15"/>
      <c r="O45" s="15"/>
      <c r="P45" s="15"/>
      <c r="Q45" s="15"/>
      <c r="R45" s="15"/>
      <c r="S45" s="15"/>
      <c r="T45" s="15"/>
      <c r="U45" s="16"/>
    </row>
    <row r="46" spans="1:21" s="1" customFormat="1" ht="12.75">
      <c r="A46" s="10"/>
      <c r="B46" s="11"/>
      <c r="C46" s="44" t="s">
        <v>65</v>
      </c>
      <c r="D46" s="45"/>
      <c r="E46" s="45"/>
      <c r="F46" s="45"/>
      <c r="G46" s="45"/>
      <c r="H46" s="52"/>
      <c r="I46" s="53">
        <v>12</v>
      </c>
      <c r="J46" s="13"/>
      <c r="L46" s="14"/>
      <c r="M46" s="15"/>
      <c r="N46" s="15"/>
      <c r="O46" s="15"/>
      <c r="P46" s="15"/>
      <c r="Q46" s="15"/>
      <c r="R46" s="15"/>
      <c r="S46" s="15"/>
      <c r="T46" s="15"/>
      <c r="U46" s="16"/>
    </row>
    <row r="47" spans="1:21" s="1" customFormat="1" ht="12.75">
      <c r="A47" s="10"/>
      <c r="B47" s="11"/>
      <c r="C47" s="44" t="s">
        <v>15</v>
      </c>
      <c r="D47" s="42"/>
      <c r="E47" s="42"/>
      <c r="F47" s="42"/>
      <c r="G47" s="42"/>
      <c r="H47" s="43"/>
      <c r="I47" s="53">
        <v>5</v>
      </c>
      <c r="J47" s="13"/>
      <c r="L47" s="14"/>
      <c r="M47" s="15"/>
      <c r="N47" s="15"/>
      <c r="O47" s="15"/>
      <c r="P47" s="15"/>
      <c r="Q47" s="15"/>
      <c r="R47" s="15"/>
      <c r="S47" s="15"/>
      <c r="T47" s="15"/>
      <c r="U47" s="16"/>
    </row>
    <row r="48" spans="1:21" s="1" customFormat="1" ht="12.75">
      <c r="A48" s="10"/>
      <c r="B48" s="11"/>
      <c r="C48" s="44" t="s">
        <v>68</v>
      </c>
      <c r="D48" s="45"/>
      <c r="E48" s="45"/>
      <c r="F48" s="45"/>
      <c r="G48" s="45"/>
      <c r="H48" s="52"/>
      <c r="I48" s="53">
        <f>45+42.5</f>
        <v>87.5</v>
      </c>
      <c r="J48" s="13"/>
      <c r="L48" s="14"/>
      <c r="M48" s="15"/>
      <c r="N48" s="15"/>
      <c r="O48" s="15"/>
      <c r="P48" s="15"/>
      <c r="Q48" s="15"/>
      <c r="R48" s="15"/>
      <c r="S48" s="15"/>
      <c r="T48" s="15"/>
      <c r="U48" s="16"/>
    </row>
    <row r="49" spans="1:21" s="1" customFormat="1" ht="12.75">
      <c r="A49" s="10"/>
      <c r="B49" s="11"/>
      <c r="C49" s="44" t="s">
        <v>59</v>
      </c>
      <c r="D49" s="45"/>
      <c r="E49" s="45"/>
      <c r="F49" s="45"/>
      <c r="G49" s="45"/>
      <c r="H49" s="52"/>
      <c r="I49" s="53">
        <f>28+40.75</f>
        <v>68.75</v>
      </c>
      <c r="J49" s="13"/>
      <c r="L49" s="14"/>
      <c r="M49" s="15"/>
      <c r="N49" s="15"/>
      <c r="O49" s="15"/>
      <c r="P49" s="15"/>
      <c r="Q49" s="15"/>
      <c r="R49" s="15"/>
      <c r="S49" s="15"/>
      <c r="T49" s="15"/>
      <c r="U49" s="16"/>
    </row>
    <row r="50" spans="1:21" s="1" customFormat="1" ht="12.75">
      <c r="A50" s="10"/>
      <c r="B50" s="11"/>
      <c r="C50" s="44" t="s">
        <v>69</v>
      </c>
      <c r="D50" s="45"/>
      <c r="E50" s="45"/>
      <c r="F50" s="45"/>
      <c r="G50" s="45"/>
      <c r="H50" s="52"/>
      <c r="I50" s="53">
        <f>80+50+63.21+65.96</f>
        <v>259.17</v>
      </c>
      <c r="J50" s="13"/>
      <c r="L50" s="14"/>
      <c r="M50" s="15"/>
      <c r="N50" s="15"/>
      <c r="O50" s="15"/>
      <c r="P50" s="15"/>
      <c r="Q50" s="15"/>
      <c r="R50" s="15"/>
      <c r="S50" s="15"/>
      <c r="T50" s="15"/>
      <c r="U50" s="16"/>
    </row>
    <row r="51" spans="1:21" s="1" customFormat="1" ht="12.75">
      <c r="A51" s="10"/>
      <c r="B51" s="11"/>
      <c r="C51" s="44" t="s">
        <v>70</v>
      </c>
      <c r="D51" s="45"/>
      <c r="E51" s="45"/>
      <c r="F51" s="45"/>
      <c r="G51" s="45"/>
      <c r="H51" s="52"/>
      <c r="I51" s="53">
        <v>20</v>
      </c>
      <c r="J51" s="13"/>
      <c r="L51" s="14"/>
      <c r="M51" s="15"/>
      <c r="N51" s="15"/>
      <c r="O51" s="15"/>
      <c r="P51" s="15"/>
      <c r="Q51" s="15"/>
      <c r="R51" s="15"/>
      <c r="S51" s="15"/>
      <c r="T51" s="15"/>
      <c r="U51" s="16"/>
    </row>
    <row r="52" spans="1:21" s="1" customFormat="1" ht="12.75">
      <c r="A52" s="10"/>
      <c r="B52" s="11"/>
      <c r="C52" s="44" t="s">
        <v>37</v>
      </c>
      <c r="D52" s="45"/>
      <c r="E52" s="45"/>
      <c r="F52" s="45"/>
      <c r="G52" s="45"/>
      <c r="H52" s="52"/>
      <c r="I52" s="53">
        <v>14.9</v>
      </c>
      <c r="J52" s="13"/>
      <c r="L52" s="14"/>
      <c r="M52" s="15"/>
      <c r="N52" s="15"/>
      <c r="O52" s="15"/>
      <c r="P52" s="15"/>
      <c r="Q52" s="15"/>
      <c r="R52" s="15"/>
      <c r="S52" s="15"/>
      <c r="T52" s="15"/>
      <c r="U52" s="16"/>
    </row>
    <row r="53" spans="1:21" s="1" customFormat="1" ht="12.75">
      <c r="A53" s="46"/>
      <c r="B53" s="47"/>
      <c r="C53" s="44" t="s">
        <v>14</v>
      </c>
      <c r="D53" s="45"/>
      <c r="E53" s="45"/>
      <c r="F53" s="45"/>
      <c r="G53" s="45"/>
      <c r="H53" s="52"/>
      <c r="I53" s="53">
        <f>15+16</f>
        <v>31</v>
      </c>
      <c r="J53" s="13"/>
      <c r="L53" s="14"/>
      <c r="M53" s="15"/>
      <c r="N53" s="15"/>
      <c r="O53" s="15"/>
      <c r="P53" s="15"/>
      <c r="Q53" s="15"/>
      <c r="R53" s="15"/>
      <c r="S53" s="15"/>
      <c r="T53" s="15"/>
      <c r="U53" s="16"/>
    </row>
    <row r="54" spans="1:21" s="1" customFormat="1" ht="12.75">
      <c r="A54" s="46"/>
      <c r="B54" s="47"/>
      <c r="C54" s="61" t="s">
        <v>54</v>
      </c>
      <c r="D54" s="62"/>
      <c r="E54" s="62"/>
      <c r="F54" s="62"/>
      <c r="G54" s="62"/>
      <c r="H54" s="63"/>
      <c r="I54" s="53">
        <v>41.15</v>
      </c>
      <c r="J54" s="13"/>
      <c r="L54" s="14"/>
      <c r="M54" s="15"/>
      <c r="N54" s="15"/>
      <c r="O54" s="15"/>
      <c r="P54" s="15"/>
      <c r="Q54" s="15"/>
      <c r="R54" s="15"/>
      <c r="S54" s="15"/>
      <c r="T54" s="15"/>
      <c r="U54" s="16"/>
    </row>
    <row r="55" spans="1:21" s="1" customFormat="1" ht="12.75">
      <c r="A55" s="10"/>
      <c r="B55" s="11"/>
      <c r="C55" s="44" t="s">
        <v>71</v>
      </c>
      <c r="D55" s="45"/>
      <c r="E55" s="45"/>
      <c r="F55" s="45"/>
      <c r="G55" s="45"/>
      <c r="H55" s="52"/>
      <c r="I55" s="53">
        <v>12</v>
      </c>
      <c r="J55" s="13"/>
      <c r="L55" s="14"/>
      <c r="M55" s="15"/>
      <c r="N55" s="15"/>
      <c r="O55" s="15"/>
      <c r="P55" s="15"/>
      <c r="Q55" s="15"/>
      <c r="R55" s="15"/>
      <c r="S55" s="15"/>
      <c r="T55" s="15"/>
      <c r="U55" s="16"/>
    </row>
    <row r="56" spans="1:21" s="1" customFormat="1" ht="12.75">
      <c r="A56" s="46"/>
      <c r="B56" s="47"/>
      <c r="C56" s="44" t="s">
        <v>72</v>
      </c>
      <c r="D56" s="45"/>
      <c r="E56" s="45"/>
      <c r="F56" s="45"/>
      <c r="G56" s="45"/>
      <c r="H56" s="52"/>
      <c r="I56" s="53">
        <v>15.9</v>
      </c>
      <c r="J56" s="13"/>
      <c r="L56" s="14"/>
      <c r="M56" s="15"/>
      <c r="N56" s="15"/>
      <c r="O56" s="15"/>
      <c r="P56" s="15"/>
      <c r="Q56" s="15"/>
      <c r="R56" s="15"/>
      <c r="S56" s="15"/>
      <c r="T56" s="15"/>
      <c r="U56" s="16"/>
    </row>
    <row r="57" spans="1:21" s="28" customFormat="1" ht="12.75">
      <c r="A57" s="46"/>
      <c r="B57" s="47"/>
      <c r="C57" s="61" t="s">
        <v>11</v>
      </c>
      <c r="D57" s="62"/>
      <c r="E57" s="62"/>
      <c r="F57" s="62"/>
      <c r="G57" s="62"/>
      <c r="H57" s="63"/>
      <c r="I57" s="53">
        <v>85.33</v>
      </c>
      <c r="J57" s="48"/>
      <c r="L57" s="49"/>
      <c r="M57" s="50"/>
      <c r="N57" s="50"/>
      <c r="O57" s="50"/>
      <c r="P57" s="50"/>
      <c r="Q57" s="50"/>
      <c r="R57" s="50"/>
      <c r="S57" s="50"/>
      <c r="T57" s="51"/>
      <c r="U57" s="51"/>
    </row>
    <row r="58" spans="1:21" s="1" customFormat="1" ht="12.75">
      <c r="A58" s="10">
        <v>39167</v>
      </c>
      <c r="B58" s="11" t="s">
        <v>35</v>
      </c>
      <c r="C58" s="41" t="s">
        <v>3</v>
      </c>
      <c r="D58" s="42"/>
      <c r="E58" s="42"/>
      <c r="F58" s="42"/>
      <c r="G58" s="42"/>
      <c r="H58" s="43"/>
      <c r="I58" s="12"/>
      <c r="J58" s="13">
        <f>SUM(I59:I60)</f>
        <v>1100</v>
      </c>
      <c r="L58" s="14"/>
      <c r="M58" s="15"/>
      <c r="N58" s="15"/>
      <c r="O58" s="15"/>
      <c r="P58" s="15"/>
      <c r="Q58" s="15"/>
      <c r="R58" s="15"/>
      <c r="S58" s="15"/>
      <c r="T58" s="16"/>
      <c r="U58" s="16"/>
    </row>
    <row r="59" spans="1:21" s="28" customFormat="1" ht="12.75">
      <c r="A59" s="46"/>
      <c r="B59" s="47"/>
      <c r="C59" s="44" t="s">
        <v>55</v>
      </c>
      <c r="D59" s="45"/>
      <c r="E59" s="45"/>
      <c r="F59" s="45"/>
      <c r="G59" s="45"/>
      <c r="H59" s="52"/>
      <c r="I59" s="53">
        <v>1000</v>
      </c>
      <c r="J59" s="48"/>
      <c r="L59" s="49"/>
      <c r="M59" s="50"/>
      <c r="N59" s="50"/>
      <c r="O59" s="50"/>
      <c r="P59" s="50"/>
      <c r="Q59" s="50"/>
      <c r="R59" s="50"/>
      <c r="S59" s="50"/>
      <c r="T59" s="51"/>
      <c r="U59" s="51"/>
    </row>
    <row r="60" spans="1:21" s="28" customFormat="1" ht="12.75">
      <c r="A60" s="46"/>
      <c r="B60" s="47"/>
      <c r="C60" s="44" t="s">
        <v>73</v>
      </c>
      <c r="D60" s="45"/>
      <c r="E60" s="45"/>
      <c r="F60" s="45"/>
      <c r="G60" s="45"/>
      <c r="H60" s="52"/>
      <c r="I60" s="53">
        <v>100</v>
      </c>
      <c r="J60" s="48"/>
      <c r="L60" s="49"/>
      <c r="M60" s="50"/>
      <c r="N60" s="50"/>
      <c r="O60" s="50"/>
      <c r="P60" s="50"/>
      <c r="Q60" s="50"/>
      <c r="R60" s="50"/>
      <c r="S60" s="50"/>
      <c r="T60" s="51"/>
      <c r="U60" s="51"/>
    </row>
    <row r="61" spans="1:21" s="1" customFormat="1" ht="12.75">
      <c r="A61" s="10"/>
      <c r="B61" s="11" t="s">
        <v>36</v>
      </c>
      <c r="C61" s="41" t="s">
        <v>3</v>
      </c>
      <c r="D61" s="42"/>
      <c r="E61" s="42"/>
      <c r="F61" s="42"/>
      <c r="G61" s="42"/>
      <c r="H61" s="43"/>
      <c r="I61" s="12"/>
      <c r="J61" s="13">
        <f>SUM(I62:I67)</f>
        <v>500</v>
      </c>
      <c r="L61" s="14"/>
      <c r="M61" s="15"/>
      <c r="N61" s="15"/>
      <c r="O61" s="15"/>
      <c r="P61" s="15"/>
      <c r="Q61" s="15"/>
      <c r="R61" s="15"/>
      <c r="S61" s="15"/>
      <c r="T61" s="16"/>
      <c r="U61" s="16"/>
    </row>
    <row r="62" spans="1:21" s="28" customFormat="1" ht="12.75">
      <c r="A62" s="46"/>
      <c r="B62" s="47"/>
      <c r="C62" s="44" t="s">
        <v>58</v>
      </c>
      <c r="D62" s="45"/>
      <c r="E62" s="45"/>
      <c r="F62" s="45"/>
      <c r="G62" s="45"/>
      <c r="H62" s="52"/>
      <c r="I62" s="53">
        <v>22</v>
      </c>
      <c r="J62" s="48"/>
      <c r="L62" s="49"/>
      <c r="M62" s="50"/>
      <c r="N62" s="50"/>
      <c r="O62" s="50"/>
      <c r="P62" s="50"/>
      <c r="Q62" s="50"/>
      <c r="R62" s="50"/>
      <c r="S62" s="50"/>
      <c r="T62" s="51"/>
      <c r="U62" s="51"/>
    </row>
    <row r="63" spans="1:21" s="28" customFormat="1" ht="12.75">
      <c r="A63" s="46"/>
      <c r="B63" s="47"/>
      <c r="C63" s="44" t="s">
        <v>20</v>
      </c>
      <c r="D63" s="45"/>
      <c r="E63" s="45"/>
      <c r="F63" s="45"/>
      <c r="G63" s="45"/>
      <c r="H63" s="52"/>
      <c r="I63" s="53">
        <v>95.55</v>
      </c>
      <c r="J63" s="48"/>
      <c r="L63" s="49"/>
      <c r="M63" s="50"/>
      <c r="N63" s="50"/>
      <c r="O63" s="50"/>
      <c r="P63" s="50"/>
      <c r="Q63" s="50"/>
      <c r="R63" s="50"/>
      <c r="S63" s="50"/>
      <c r="T63" s="51"/>
      <c r="U63" s="51"/>
    </row>
    <row r="64" spans="1:21" s="28" customFormat="1" ht="12.75">
      <c r="A64" s="10"/>
      <c r="B64" s="11"/>
      <c r="C64" s="44" t="s">
        <v>47</v>
      </c>
      <c r="D64" s="45"/>
      <c r="E64" s="45"/>
      <c r="F64" s="45"/>
      <c r="G64" s="45"/>
      <c r="H64" s="52"/>
      <c r="I64" s="53">
        <v>339.9</v>
      </c>
      <c r="J64" s="48"/>
      <c r="L64" s="49"/>
      <c r="M64" s="50"/>
      <c r="N64" s="50"/>
      <c r="O64" s="50"/>
      <c r="P64" s="50"/>
      <c r="Q64" s="50"/>
      <c r="R64" s="50"/>
      <c r="S64" s="50"/>
      <c r="T64" s="51"/>
      <c r="U64" s="51"/>
    </row>
    <row r="65" spans="1:21" s="1" customFormat="1" ht="12.75">
      <c r="A65" s="46"/>
      <c r="B65" s="47"/>
      <c r="C65" s="44" t="s">
        <v>13</v>
      </c>
      <c r="D65" s="45"/>
      <c r="E65" s="45"/>
      <c r="F65" s="45"/>
      <c r="G65" s="45"/>
      <c r="H65" s="52"/>
      <c r="I65" s="53">
        <v>20</v>
      </c>
      <c r="J65" s="13"/>
      <c r="L65" s="14"/>
      <c r="M65" s="15"/>
      <c r="N65" s="15"/>
      <c r="O65" s="15"/>
      <c r="P65" s="15"/>
      <c r="Q65" s="15"/>
      <c r="R65" s="15"/>
      <c r="S65" s="15"/>
      <c r="T65" s="15"/>
      <c r="U65" s="16"/>
    </row>
    <row r="66" spans="1:21" s="28" customFormat="1" ht="12.75">
      <c r="A66" s="46"/>
      <c r="B66" s="47"/>
      <c r="C66" s="44" t="s">
        <v>59</v>
      </c>
      <c r="D66" s="45"/>
      <c r="E66" s="45"/>
      <c r="F66" s="45"/>
      <c r="G66" s="45"/>
      <c r="H66" s="52"/>
      <c r="I66" s="53">
        <v>14</v>
      </c>
      <c r="J66" s="48"/>
      <c r="L66" s="49"/>
      <c r="M66" s="50"/>
      <c r="N66" s="50"/>
      <c r="O66" s="50"/>
      <c r="P66" s="50"/>
      <c r="Q66" s="50"/>
      <c r="R66" s="50"/>
      <c r="S66" s="50"/>
      <c r="T66" s="51"/>
      <c r="U66" s="51"/>
    </row>
    <row r="67" spans="1:21" s="1" customFormat="1" ht="12.75">
      <c r="A67" s="46"/>
      <c r="B67" s="47"/>
      <c r="C67" s="44" t="s">
        <v>12</v>
      </c>
      <c r="D67" s="45"/>
      <c r="E67" s="45"/>
      <c r="F67" s="45"/>
      <c r="G67" s="45"/>
      <c r="H67" s="52"/>
      <c r="I67" s="53">
        <v>8.55</v>
      </c>
      <c r="J67" s="13"/>
      <c r="L67" s="14"/>
      <c r="M67" s="15"/>
      <c r="N67" s="15"/>
      <c r="O67" s="15"/>
      <c r="P67" s="15"/>
      <c r="Q67" s="15"/>
      <c r="R67" s="15"/>
      <c r="S67" s="15"/>
      <c r="T67" s="15"/>
      <c r="U67" s="16"/>
    </row>
    <row r="68" spans="1:21" s="1" customFormat="1" ht="12.75">
      <c r="A68" s="10">
        <v>39169</v>
      </c>
      <c r="B68" s="11" t="s">
        <v>38</v>
      </c>
      <c r="C68" s="41" t="s">
        <v>3</v>
      </c>
      <c r="D68" s="42"/>
      <c r="E68" s="42"/>
      <c r="F68" s="42"/>
      <c r="G68" s="42"/>
      <c r="H68" s="43"/>
      <c r="I68" s="12"/>
      <c r="J68" s="13">
        <f>SUM(I69:I78)</f>
        <v>2700</v>
      </c>
      <c r="L68" s="14"/>
      <c r="M68" s="15"/>
      <c r="N68" s="15"/>
      <c r="O68" s="15"/>
      <c r="P68" s="15"/>
      <c r="Q68" s="15"/>
      <c r="R68" s="15"/>
      <c r="S68" s="15"/>
      <c r="T68" s="15"/>
      <c r="U68" s="16"/>
    </row>
    <row r="69" spans="1:21" s="28" customFormat="1" ht="12.75">
      <c r="A69" s="46"/>
      <c r="B69" s="47"/>
      <c r="C69" s="44" t="s">
        <v>50</v>
      </c>
      <c r="D69" s="45"/>
      <c r="E69" s="45"/>
      <c r="F69" s="45"/>
      <c r="G69" s="45"/>
      <c r="H69" s="52"/>
      <c r="I69" s="53">
        <v>200</v>
      </c>
      <c r="J69" s="48"/>
      <c r="L69" s="49"/>
      <c r="M69" s="50"/>
      <c r="N69" s="50"/>
      <c r="O69" s="50"/>
      <c r="P69" s="50"/>
      <c r="Q69" s="50"/>
      <c r="R69" s="50"/>
      <c r="S69" s="50"/>
      <c r="T69" s="51"/>
      <c r="U69" s="51"/>
    </row>
    <row r="70" spans="1:21" s="1" customFormat="1" ht="12.75">
      <c r="A70" s="46"/>
      <c r="B70" s="47"/>
      <c r="C70" s="44" t="s">
        <v>74</v>
      </c>
      <c r="D70" s="45"/>
      <c r="E70" s="45"/>
      <c r="F70" s="45"/>
      <c r="G70" s="45"/>
      <c r="H70" s="52"/>
      <c r="I70" s="53">
        <v>190.4</v>
      </c>
      <c r="J70" s="13"/>
      <c r="L70" s="14"/>
      <c r="M70" s="15"/>
      <c r="N70" s="15"/>
      <c r="O70" s="15"/>
      <c r="P70" s="15"/>
      <c r="Q70" s="15"/>
      <c r="R70" s="15"/>
      <c r="S70" s="15"/>
      <c r="T70" s="15"/>
      <c r="U70" s="16"/>
    </row>
    <row r="71" spans="1:21" s="1" customFormat="1" ht="12.75">
      <c r="A71" s="46"/>
      <c r="B71" s="47"/>
      <c r="C71" s="44" t="s">
        <v>63</v>
      </c>
      <c r="D71" s="45"/>
      <c r="E71" s="45"/>
      <c r="F71" s="45"/>
      <c r="G71" s="45"/>
      <c r="H71" s="52"/>
      <c r="I71" s="53">
        <v>120</v>
      </c>
      <c r="J71" s="13"/>
      <c r="L71" s="14"/>
      <c r="M71" s="15"/>
      <c r="N71" s="15"/>
      <c r="O71" s="15"/>
      <c r="P71" s="15"/>
      <c r="Q71" s="15"/>
      <c r="R71" s="15"/>
      <c r="S71" s="15"/>
      <c r="T71" s="15"/>
      <c r="U71" s="16"/>
    </row>
    <row r="72" spans="1:21" s="1" customFormat="1" ht="12.75">
      <c r="A72" s="46"/>
      <c r="B72" s="47"/>
      <c r="C72" s="44" t="s">
        <v>75</v>
      </c>
      <c r="D72" s="45"/>
      <c r="E72" s="45"/>
      <c r="F72" s="45"/>
      <c r="G72" s="45"/>
      <c r="H72" s="52"/>
      <c r="I72" s="53">
        <v>146.69</v>
      </c>
      <c r="J72" s="13"/>
      <c r="L72" s="14"/>
      <c r="M72" s="15"/>
      <c r="N72" s="15"/>
      <c r="O72" s="15"/>
      <c r="P72" s="15"/>
      <c r="Q72" s="15"/>
      <c r="R72" s="15"/>
      <c r="S72" s="15"/>
      <c r="T72" s="15"/>
      <c r="U72" s="16"/>
    </row>
    <row r="73" spans="1:21" s="1" customFormat="1" ht="12.75">
      <c r="A73" s="46"/>
      <c r="B73" s="47"/>
      <c r="C73" s="44" t="s">
        <v>39</v>
      </c>
      <c r="D73" s="45"/>
      <c r="E73" s="45"/>
      <c r="F73" s="45"/>
      <c r="G73" s="45"/>
      <c r="H73" s="52"/>
      <c r="I73" s="53">
        <v>100</v>
      </c>
      <c r="J73" s="13"/>
      <c r="L73" s="14"/>
      <c r="M73" s="15"/>
      <c r="N73" s="15"/>
      <c r="O73" s="15"/>
      <c r="P73" s="15"/>
      <c r="Q73" s="15"/>
      <c r="R73" s="15"/>
      <c r="S73" s="15"/>
      <c r="T73" s="15"/>
      <c r="U73" s="16"/>
    </row>
    <row r="74" spans="1:21" s="1" customFormat="1" ht="12.75">
      <c r="A74" s="46"/>
      <c r="B74" s="47"/>
      <c r="C74" s="44" t="s">
        <v>40</v>
      </c>
      <c r="D74" s="45"/>
      <c r="E74" s="45"/>
      <c r="F74" s="45"/>
      <c r="G74" s="45"/>
      <c r="H74" s="52"/>
      <c r="I74" s="53">
        <f>251.8+1032.64</f>
        <v>1284.44</v>
      </c>
      <c r="J74" s="13"/>
      <c r="L74" s="14"/>
      <c r="M74" s="15"/>
      <c r="N74" s="15"/>
      <c r="O74" s="15"/>
      <c r="P74" s="15"/>
      <c r="Q74" s="15"/>
      <c r="R74" s="15"/>
      <c r="S74" s="15"/>
      <c r="T74" s="15"/>
      <c r="U74" s="16"/>
    </row>
    <row r="75" spans="1:21" s="1" customFormat="1" ht="12.75">
      <c r="A75" s="46"/>
      <c r="B75" s="47"/>
      <c r="C75" s="44" t="s">
        <v>41</v>
      </c>
      <c r="D75" s="45"/>
      <c r="E75" s="45"/>
      <c r="F75" s="45"/>
      <c r="G75" s="45"/>
      <c r="H75" s="52"/>
      <c r="I75" s="53">
        <v>93.06</v>
      </c>
      <c r="J75" s="13"/>
      <c r="L75" s="14"/>
      <c r="M75" s="15"/>
      <c r="N75" s="15"/>
      <c r="O75" s="15"/>
      <c r="P75" s="15"/>
      <c r="Q75" s="15"/>
      <c r="R75" s="15"/>
      <c r="S75" s="15"/>
      <c r="T75" s="15"/>
      <c r="U75" s="16"/>
    </row>
    <row r="76" spans="1:21" s="1" customFormat="1" ht="12.75">
      <c r="A76" s="46"/>
      <c r="B76" s="47"/>
      <c r="C76" s="44" t="s">
        <v>42</v>
      </c>
      <c r="D76" s="45"/>
      <c r="E76" s="45"/>
      <c r="F76" s="45"/>
      <c r="G76" s="45"/>
      <c r="H76" s="52"/>
      <c r="I76" s="53">
        <v>554.79</v>
      </c>
      <c r="J76" s="13"/>
      <c r="L76" s="14"/>
      <c r="M76" s="15"/>
      <c r="N76" s="15"/>
      <c r="O76" s="15"/>
      <c r="P76" s="15"/>
      <c r="Q76" s="15"/>
      <c r="R76" s="15"/>
      <c r="S76" s="15"/>
      <c r="T76" s="15"/>
      <c r="U76" s="16"/>
    </row>
    <row r="77" spans="1:21" s="1" customFormat="1" ht="12.75">
      <c r="A77" s="46"/>
      <c r="B77" s="47"/>
      <c r="C77" s="44" t="s">
        <v>45</v>
      </c>
      <c r="D77" s="45"/>
      <c r="E77" s="45"/>
      <c r="F77" s="45"/>
      <c r="G77" s="45"/>
      <c r="H77" s="52"/>
      <c r="I77" s="53">
        <v>12.35</v>
      </c>
      <c r="J77" s="13"/>
      <c r="L77" s="14"/>
      <c r="M77" s="15"/>
      <c r="N77" s="15"/>
      <c r="O77" s="15"/>
      <c r="P77" s="15"/>
      <c r="Q77" s="15"/>
      <c r="R77" s="15"/>
      <c r="S77" s="15"/>
      <c r="T77" s="15"/>
      <c r="U77" s="16"/>
    </row>
    <row r="78" spans="1:21" s="1" customFormat="1" ht="12.75">
      <c r="A78" s="46"/>
      <c r="B78" s="47"/>
      <c r="C78" s="44" t="s">
        <v>12</v>
      </c>
      <c r="D78" s="45"/>
      <c r="E78" s="45"/>
      <c r="F78" s="45"/>
      <c r="G78" s="45"/>
      <c r="H78" s="52"/>
      <c r="I78" s="53">
        <v>-1.73</v>
      </c>
      <c r="J78" s="13"/>
      <c r="L78" s="14"/>
      <c r="M78" s="15"/>
      <c r="N78" s="15"/>
      <c r="O78" s="15"/>
      <c r="P78" s="15"/>
      <c r="Q78" s="15"/>
      <c r="R78" s="15"/>
      <c r="S78" s="15"/>
      <c r="T78" s="15"/>
      <c r="U78" s="16"/>
    </row>
    <row r="79" spans="1:21" s="1" customFormat="1" ht="13.5" thickBot="1">
      <c r="A79" s="14"/>
      <c r="B79" s="15"/>
      <c r="C79" s="15" t="s">
        <v>78</v>
      </c>
      <c r="D79" s="15"/>
      <c r="E79" s="15"/>
      <c r="F79" s="15"/>
      <c r="G79" s="15"/>
      <c r="H79" s="15"/>
      <c r="I79" s="19"/>
      <c r="J79" s="16">
        <v>19.2</v>
      </c>
      <c r="L79" s="14"/>
      <c r="M79" s="15"/>
      <c r="N79" s="15"/>
      <c r="O79" s="15"/>
      <c r="P79" s="15"/>
      <c r="Q79" s="15"/>
      <c r="R79" s="15"/>
      <c r="S79" s="15"/>
      <c r="T79" s="15"/>
      <c r="U79" s="16"/>
    </row>
    <row r="80" spans="1:10" ht="13.5" thickBot="1">
      <c r="A80" s="54" t="s">
        <v>43</v>
      </c>
      <c r="B80" s="55"/>
      <c r="C80" s="55"/>
      <c r="D80" s="55"/>
      <c r="E80" s="55"/>
      <c r="F80" s="55"/>
      <c r="G80" s="55"/>
      <c r="H80" s="55"/>
      <c r="I80" s="56"/>
      <c r="J80" s="40">
        <f>SUM(J4:J79)</f>
        <v>25252.379999999997</v>
      </c>
    </row>
    <row r="81" ht="13.5" thickBot="1"/>
    <row r="82" spans="1:12" s="1" customFormat="1" ht="18.75" thickBot="1">
      <c r="A82" s="64" t="s">
        <v>4</v>
      </c>
      <c r="B82" s="65"/>
      <c r="C82" s="65"/>
      <c r="D82" s="65"/>
      <c r="E82" s="65"/>
      <c r="F82" s="65"/>
      <c r="G82" s="65"/>
      <c r="H82" s="65"/>
      <c r="I82" s="65"/>
      <c r="J82" s="66"/>
      <c r="L82" s="19"/>
    </row>
    <row r="83" spans="1:12" s="20" customFormat="1" ht="13.5" thickBot="1">
      <c r="A83"/>
      <c r="B83"/>
      <c r="C83"/>
      <c r="D83"/>
      <c r="E83"/>
      <c r="F83"/>
      <c r="G83"/>
      <c r="H83"/>
      <c r="I83"/>
      <c r="J83" s="1"/>
      <c r="L83" s="19"/>
    </row>
    <row r="84" spans="1:12" s="1" customFormat="1" ht="12.75">
      <c r="A84" s="21" t="s">
        <v>5</v>
      </c>
      <c r="B84" s="22"/>
      <c r="C84" s="22"/>
      <c r="D84" s="22"/>
      <c r="E84" s="22"/>
      <c r="F84" s="22"/>
      <c r="G84" s="22"/>
      <c r="H84" s="22"/>
      <c r="I84" s="22"/>
      <c r="J84" s="23">
        <v>14604.51</v>
      </c>
      <c r="L84" s="19"/>
    </row>
    <row r="85" spans="1:10" s="1" customFormat="1" ht="3" customHeight="1">
      <c r="A85" s="24"/>
      <c r="B85" s="9"/>
      <c r="C85" s="9"/>
      <c r="D85" s="9"/>
      <c r="E85" s="9"/>
      <c r="F85" s="9"/>
      <c r="G85" s="9"/>
      <c r="H85" s="9"/>
      <c r="I85" s="9"/>
      <c r="J85" s="25"/>
    </row>
    <row r="86" spans="1:10" s="1" customFormat="1" ht="12.75">
      <c r="A86" s="26" t="s">
        <v>6</v>
      </c>
      <c r="B86" s="9"/>
      <c r="C86" s="9"/>
      <c r="D86" s="9"/>
      <c r="E86" s="9"/>
      <c r="F86" s="9"/>
      <c r="G86" s="9"/>
      <c r="H86" s="9"/>
      <c r="I86" s="9"/>
      <c r="J86" s="27">
        <f>1003.87+20280.19</f>
        <v>21284.059999999998</v>
      </c>
    </row>
    <row r="87" spans="1:10" s="28" customFormat="1" ht="3.75" customHeight="1">
      <c r="A87" s="24"/>
      <c r="B87" s="9"/>
      <c r="C87" s="9"/>
      <c r="D87" s="9"/>
      <c r="E87" s="9"/>
      <c r="F87" s="9"/>
      <c r="G87" s="9"/>
      <c r="H87" s="9"/>
      <c r="I87" s="9"/>
      <c r="J87" s="25"/>
    </row>
    <row r="88" spans="1:11" s="28" customFormat="1" ht="12.75">
      <c r="A88" s="29" t="s">
        <v>7</v>
      </c>
      <c r="B88" s="9"/>
      <c r="C88" s="9"/>
      <c r="D88" s="9"/>
      <c r="E88" s="9"/>
      <c r="F88" s="9"/>
      <c r="G88" s="9"/>
      <c r="H88" s="9"/>
      <c r="I88" s="9"/>
      <c r="J88" s="30">
        <f>-J80</f>
        <v>-25252.379999999997</v>
      </c>
      <c r="K88" s="31"/>
    </row>
    <row r="89" spans="1:10" s="28" customFormat="1" ht="3.75" customHeight="1" thickBot="1">
      <c r="A89" s="17"/>
      <c r="B89" s="18"/>
      <c r="C89" s="18"/>
      <c r="D89" s="18"/>
      <c r="E89" s="18"/>
      <c r="F89" s="18"/>
      <c r="G89" s="18"/>
      <c r="H89" s="18"/>
      <c r="I89" s="18"/>
      <c r="J89" s="32"/>
    </row>
    <row r="90" spans="1:10" s="28" customFormat="1" ht="13.5" thickBot="1">
      <c r="A90" s="17" t="s">
        <v>8</v>
      </c>
      <c r="B90" s="18"/>
      <c r="C90" s="18"/>
      <c r="D90" s="18"/>
      <c r="E90" s="18"/>
      <c r="F90" s="18"/>
      <c r="G90" s="18"/>
      <c r="H90" s="18"/>
      <c r="I90" s="18"/>
      <c r="J90" s="33">
        <f>J84+J86+J88</f>
        <v>10636.190000000002</v>
      </c>
    </row>
    <row r="91" spans="1:10" s="28" customFormat="1" ht="13.5" thickBot="1">
      <c r="A91"/>
      <c r="B91"/>
      <c r="C91"/>
      <c r="D91"/>
      <c r="E91"/>
      <c r="F91"/>
      <c r="G91"/>
      <c r="H91"/>
      <c r="I91"/>
      <c r="J91" s="1"/>
    </row>
    <row r="92" spans="1:8" ht="13.5" thickBot="1">
      <c r="A92" s="67" t="s">
        <v>9</v>
      </c>
      <c r="B92" s="68"/>
      <c r="C92" s="68"/>
      <c r="D92" s="68"/>
      <c r="E92" s="68"/>
      <c r="F92" s="68"/>
      <c r="G92" s="68"/>
      <c r="H92" s="69"/>
    </row>
    <row r="93" spans="1:18" ht="12.75">
      <c r="A93" s="11" t="s">
        <v>19</v>
      </c>
      <c r="B93" s="58" t="s">
        <v>3</v>
      </c>
      <c r="C93" s="59"/>
      <c r="D93" s="59"/>
      <c r="E93" s="59"/>
      <c r="F93" s="59"/>
      <c r="G93" s="60"/>
      <c r="H93" s="13">
        <v>780</v>
      </c>
      <c r="I93" s="34"/>
      <c r="J93" s="35"/>
      <c r="K93" s="15"/>
      <c r="L93" s="15"/>
      <c r="M93" s="15"/>
      <c r="N93" s="15"/>
      <c r="O93" s="15"/>
      <c r="P93" s="15"/>
      <c r="Q93" s="19"/>
      <c r="R93" s="19"/>
    </row>
    <row r="94" spans="1:18" ht="13.5" customHeight="1">
      <c r="A94" s="11" t="s">
        <v>21</v>
      </c>
      <c r="B94" s="58" t="s">
        <v>18</v>
      </c>
      <c r="C94" s="59"/>
      <c r="D94" s="59"/>
      <c r="E94" s="59"/>
      <c r="F94" s="59"/>
      <c r="G94" s="60"/>
      <c r="H94" s="13">
        <v>10567.72</v>
      </c>
      <c r="I94" s="34"/>
      <c r="J94" s="35"/>
      <c r="K94" s="35"/>
      <c r="L94" s="35"/>
      <c r="M94" s="35"/>
      <c r="N94" s="35"/>
      <c r="O94" s="35"/>
      <c r="P94" s="35"/>
      <c r="Q94" s="19"/>
      <c r="R94" s="19"/>
    </row>
    <row r="95" spans="1:18" ht="12.75">
      <c r="A95" s="11" t="s">
        <v>22</v>
      </c>
      <c r="B95" s="58" t="s">
        <v>76</v>
      </c>
      <c r="C95" s="59"/>
      <c r="D95" s="59"/>
      <c r="E95" s="59"/>
      <c r="F95" s="59"/>
      <c r="G95" s="60"/>
      <c r="H95" s="13">
        <v>1440</v>
      </c>
      <c r="I95" s="34"/>
      <c r="J95" s="35"/>
      <c r="K95" s="36"/>
      <c r="L95" s="35"/>
      <c r="M95" s="35"/>
      <c r="N95" s="35"/>
      <c r="O95" s="35"/>
      <c r="P95" s="35"/>
      <c r="Q95" s="19"/>
      <c r="R95" s="19"/>
    </row>
    <row r="96" spans="1:18" ht="12.75">
      <c r="A96" s="11" t="s">
        <v>23</v>
      </c>
      <c r="B96" s="58" t="s">
        <v>44</v>
      </c>
      <c r="C96" s="59"/>
      <c r="D96" s="59"/>
      <c r="E96" s="59"/>
      <c r="F96" s="59"/>
      <c r="G96" s="60"/>
      <c r="H96" s="13">
        <v>2113.54</v>
      </c>
      <c r="I96" s="37"/>
      <c r="J96" s="35"/>
      <c r="K96" s="37"/>
      <c r="L96" s="37"/>
      <c r="M96" s="37"/>
      <c r="N96" s="37"/>
      <c r="O96" s="37"/>
      <c r="P96" s="37"/>
      <c r="Q96" s="37"/>
      <c r="R96" s="37"/>
    </row>
    <row r="97" spans="1:18" ht="12.75">
      <c r="A97" s="11" t="s">
        <v>24</v>
      </c>
      <c r="B97" s="58" t="s">
        <v>3</v>
      </c>
      <c r="C97" s="59"/>
      <c r="D97" s="59"/>
      <c r="E97" s="59"/>
      <c r="F97" s="59"/>
      <c r="G97" s="60"/>
      <c r="H97" s="13">
        <v>1200</v>
      </c>
      <c r="I97" s="37"/>
      <c r="J97" s="35"/>
      <c r="K97" s="37"/>
      <c r="L97" s="37"/>
      <c r="M97" s="37"/>
      <c r="N97" s="37"/>
      <c r="O97" s="37"/>
      <c r="P97" s="37"/>
      <c r="Q97" s="37"/>
      <c r="R97" s="37"/>
    </row>
    <row r="98" spans="1:18" ht="12.75">
      <c r="A98" s="11" t="s">
        <v>25</v>
      </c>
      <c r="B98" s="58" t="s">
        <v>79</v>
      </c>
      <c r="C98" s="59"/>
      <c r="D98" s="59"/>
      <c r="E98" s="59"/>
      <c r="F98" s="59"/>
      <c r="G98" s="60"/>
      <c r="H98" s="13">
        <v>200</v>
      </c>
      <c r="I98" s="37"/>
      <c r="J98" s="35"/>
      <c r="K98" s="37"/>
      <c r="L98" s="37"/>
      <c r="M98" s="37"/>
      <c r="N98" s="37"/>
      <c r="O98" s="37"/>
      <c r="P98" s="37"/>
      <c r="Q98" s="37"/>
      <c r="R98" s="37"/>
    </row>
    <row r="99" spans="1:18" ht="12.75">
      <c r="A99" s="11" t="s">
        <v>26</v>
      </c>
      <c r="B99" s="58" t="s">
        <v>51</v>
      </c>
      <c r="C99" s="59"/>
      <c r="D99" s="59"/>
      <c r="E99" s="59"/>
      <c r="F99" s="59"/>
      <c r="G99" s="60"/>
      <c r="H99" s="13">
        <v>525</v>
      </c>
      <c r="I99" s="37"/>
      <c r="J99" s="35"/>
      <c r="K99" s="37"/>
      <c r="L99" s="37"/>
      <c r="M99" s="37"/>
      <c r="N99" s="37"/>
      <c r="O99" s="37"/>
      <c r="P99" s="37"/>
      <c r="Q99" s="37"/>
      <c r="R99" s="37"/>
    </row>
    <row r="100" spans="1:18" ht="12.75">
      <c r="A100" s="11" t="s">
        <v>27</v>
      </c>
      <c r="B100" s="58" t="s">
        <v>17</v>
      </c>
      <c r="C100" s="59"/>
      <c r="D100" s="59"/>
      <c r="E100" s="59"/>
      <c r="F100" s="59"/>
      <c r="G100" s="60"/>
      <c r="H100" s="13">
        <v>1050</v>
      </c>
      <c r="I100" s="37"/>
      <c r="J100" s="35"/>
      <c r="K100" s="37"/>
      <c r="L100" s="37"/>
      <c r="M100" s="37"/>
      <c r="N100" s="37"/>
      <c r="O100" s="37"/>
      <c r="P100" s="37"/>
      <c r="Q100" s="37"/>
      <c r="R100" s="37"/>
    </row>
    <row r="101" spans="1:18" ht="12.75">
      <c r="A101" s="11" t="s">
        <v>28</v>
      </c>
      <c r="B101" s="58" t="s">
        <v>29</v>
      </c>
      <c r="C101" s="59"/>
      <c r="D101" s="59"/>
      <c r="E101" s="59"/>
      <c r="F101" s="59"/>
      <c r="G101" s="60"/>
      <c r="H101" s="13">
        <v>468</v>
      </c>
      <c r="I101" s="37"/>
      <c r="J101" s="35"/>
      <c r="K101" s="37"/>
      <c r="L101" s="37"/>
      <c r="M101" s="37"/>
      <c r="N101" s="37"/>
      <c r="O101" s="37"/>
      <c r="P101" s="37"/>
      <c r="Q101" s="37"/>
      <c r="R101" s="37"/>
    </row>
    <row r="102" spans="1:18" ht="12.75">
      <c r="A102" s="11" t="s">
        <v>30</v>
      </c>
      <c r="B102" s="58" t="s">
        <v>3</v>
      </c>
      <c r="C102" s="59"/>
      <c r="D102" s="59"/>
      <c r="E102" s="59"/>
      <c r="F102" s="59"/>
      <c r="G102" s="60"/>
      <c r="H102" s="13">
        <v>600</v>
      </c>
      <c r="I102" s="37"/>
      <c r="J102" s="35"/>
      <c r="K102" s="37"/>
      <c r="L102" s="37"/>
      <c r="M102" s="37"/>
      <c r="N102" s="37"/>
      <c r="O102" s="37"/>
      <c r="P102" s="37"/>
      <c r="Q102" s="37"/>
      <c r="R102" s="37"/>
    </row>
    <row r="103" spans="1:18" ht="12.75">
      <c r="A103" s="11" t="s">
        <v>32</v>
      </c>
      <c r="B103" s="58" t="s">
        <v>54</v>
      </c>
      <c r="C103" s="59"/>
      <c r="D103" s="59"/>
      <c r="E103" s="59"/>
      <c r="F103" s="59"/>
      <c r="G103" s="60"/>
      <c r="H103" s="13">
        <v>488.92</v>
      </c>
      <c r="I103" s="37"/>
      <c r="J103" s="35"/>
      <c r="K103" s="37"/>
      <c r="L103" s="37"/>
      <c r="M103" s="37"/>
      <c r="N103" s="37"/>
      <c r="O103" s="37"/>
      <c r="P103" s="37"/>
      <c r="Q103" s="37"/>
      <c r="R103" s="37"/>
    </row>
    <row r="104" spans="1:18" ht="12.75">
      <c r="A104" s="11" t="s">
        <v>33</v>
      </c>
      <c r="B104" s="58" t="s">
        <v>3</v>
      </c>
      <c r="C104" s="59"/>
      <c r="D104" s="59"/>
      <c r="E104" s="59"/>
      <c r="F104" s="59"/>
      <c r="G104" s="60"/>
      <c r="H104" s="13">
        <v>1500</v>
      </c>
      <c r="I104" s="37"/>
      <c r="J104" s="35"/>
      <c r="K104" s="37"/>
      <c r="L104" s="37"/>
      <c r="M104" s="37"/>
      <c r="N104" s="37"/>
      <c r="O104" s="37"/>
      <c r="P104" s="37"/>
      <c r="Q104" s="37"/>
      <c r="R104" s="37"/>
    </row>
    <row r="105" spans="1:18" ht="12.75">
      <c r="A105" s="11" t="s">
        <v>35</v>
      </c>
      <c r="B105" s="58" t="s">
        <v>3</v>
      </c>
      <c r="C105" s="59"/>
      <c r="D105" s="59"/>
      <c r="E105" s="59"/>
      <c r="F105" s="59"/>
      <c r="G105" s="60"/>
      <c r="H105" s="13">
        <v>1100</v>
      </c>
      <c r="I105" s="37"/>
      <c r="J105" s="35"/>
      <c r="K105" s="37"/>
      <c r="L105" s="37"/>
      <c r="M105" s="37"/>
      <c r="N105" s="37"/>
      <c r="O105" s="37"/>
      <c r="P105" s="37"/>
      <c r="Q105" s="37"/>
      <c r="R105" s="37"/>
    </row>
    <row r="106" spans="1:18" ht="12.75">
      <c r="A106" s="11" t="s">
        <v>36</v>
      </c>
      <c r="B106" s="58" t="s">
        <v>3</v>
      </c>
      <c r="C106" s="59"/>
      <c r="D106" s="59"/>
      <c r="E106" s="59"/>
      <c r="F106" s="59"/>
      <c r="G106" s="60"/>
      <c r="H106" s="13">
        <v>500</v>
      </c>
      <c r="I106" s="37"/>
      <c r="J106" s="35"/>
      <c r="K106" s="37"/>
      <c r="L106" s="37"/>
      <c r="M106" s="37"/>
      <c r="N106" s="37"/>
      <c r="O106" s="37"/>
      <c r="P106" s="37"/>
      <c r="Q106" s="37"/>
      <c r="R106" s="37"/>
    </row>
    <row r="107" spans="1:18" ht="12.75">
      <c r="A107" s="11" t="s">
        <v>38</v>
      </c>
      <c r="B107" s="58" t="s">
        <v>3</v>
      </c>
      <c r="C107" s="59"/>
      <c r="D107" s="59"/>
      <c r="E107" s="59"/>
      <c r="F107" s="59"/>
      <c r="G107" s="60"/>
      <c r="H107" s="13">
        <v>2700</v>
      </c>
      <c r="I107" s="37"/>
      <c r="J107" s="35"/>
      <c r="K107" s="37"/>
      <c r="L107" s="37"/>
      <c r="M107" s="37"/>
      <c r="N107" s="37"/>
      <c r="O107" s="37"/>
      <c r="P107" s="37"/>
      <c r="Q107" s="37"/>
      <c r="R107" s="37"/>
    </row>
    <row r="108" spans="1:18" ht="13.5" thickBot="1">
      <c r="A108" s="11"/>
      <c r="B108" s="70" t="s">
        <v>78</v>
      </c>
      <c r="C108" s="71"/>
      <c r="D108" s="71"/>
      <c r="E108" s="71"/>
      <c r="F108" s="71"/>
      <c r="G108" s="72"/>
      <c r="H108" s="13">
        <v>19.2</v>
      </c>
      <c r="I108" s="37"/>
      <c r="J108" s="35"/>
      <c r="K108" s="37"/>
      <c r="L108" s="37"/>
      <c r="M108" s="37"/>
      <c r="N108" s="37"/>
      <c r="O108" s="37"/>
      <c r="P108" s="37"/>
      <c r="Q108" s="37"/>
      <c r="R108" s="37"/>
    </row>
    <row r="109" spans="1:8" ht="13.5" thickBot="1">
      <c r="A109" s="73" t="s">
        <v>10</v>
      </c>
      <c r="B109" s="74"/>
      <c r="C109" s="74"/>
      <c r="D109" s="74"/>
      <c r="E109" s="74"/>
      <c r="F109" s="74"/>
      <c r="G109" s="75"/>
      <c r="H109" s="38">
        <f>SUM(H93:H108)</f>
        <v>25252.379999999997</v>
      </c>
    </row>
    <row r="110" ht="12.75">
      <c r="G110" s="39"/>
    </row>
  </sheetData>
  <mergeCells count="25">
    <mergeCell ref="B106:G106"/>
    <mergeCell ref="B107:G107"/>
    <mergeCell ref="B108:G108"/>
    <mergeCell ref="A109:G109"/>
    <mergeCell ref="B97:G97"/>
    <mergeCell ref="B98:G98"/>
    <mergeCell ref="B99:G99"/>
    <mergeCell ref="B100:G100"/>
    <mergeCell ref="B105:G105"/>
    <mergeCell ref="B95:G95"/>
    <mergeCell ref="B96:G96"/>
    <mergeCell ref="A82:J82"/>
    <mergeCell ref="A92:H92"/>
    <mergeCell ref="B93:G93"/>
    <mergeCell ref="B101:G101"/>
    <mergeCell ref="B102:G102"/>
    <mergeCell ref="B103:G103"/>
    <mergeCell ref="B104:G104"/>
    <mergeCell ref="A80:I80"/>
    <mergeCell ref="C1:I1"/>
    <mergeCell ref="C4:H4"/>
    <mergeCell ref="B94:G94"/>
    <mergeCell ref="C41:H41"/>
    <mergeCell ref="C54:H54"/>
    <mergeCell ref="C57:H57"/>
  </mergeCells>
  <printOptions horizontalCentered="1"/>
  <pageMargins left="0" right="0" top="0" bottom="0" header="0.5118110236220472" footer="0.5118110236220472"/>
  <pageSetup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.</cp:lastModifiedBy>
  <cp:lastPrinted>2007-08-06T11:51:37Z</cp:lastPrinted>
  <dcterms:created xsi:type="dcterms:W3CDTF">2006-10-01T22:06:14Z</dcterms:created>
  <dcterms:modified xsi:type="dcterms:W3CDTF">2007-09-24T13:20:42Z</dcterms:modified>
  <cp:category/>
  <cp:version/>
  <cp:contentType/>
  <cp:contentStatus/>
</cp:coreProperties>
</file>